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https://medwmich-my.sharepoint.com/personal/emily_welch_wmed_edu/Documents/Desktop/"/>
    </mc:Choice>
  </mc:AlternateContent>
  <xr:revisionPtr revIDLastSave="0" documentId="8_{1879F748-53E0-4988-859E-B1B609594729}" xr6:coauthVersionLast="47" xr6:coauthVersionMax="47" xr10:uidLastSave="{00000000-0000-0000-0000-000000000000}"/>
  <bookViews>
    <workbookView xWindow="-110" yWindow="-110" windowWidth="19420" windowHeight="10420" tabRatio="845" xr2:uid="{00000000-000D-0000-FFFF-FFFF00000000}"/>
  </bookViews>
  <sheets>
    <sheet name="Instructions" sheetId="10" r:id="rId1"/>
    <sheet name="Expense Planner" sheetId="5" r:id="rId2"/>
    <sheet name="M1 Loan Planner" sheetId="1" r:id="rId3"/>
    <sheet name="M2 Loan Planner" sheetId="2" r:id="rId4"/>
    <sheet name="M3 Loan Planner" sheetId="3" r:id="rId5"/>
    <sheet name="M4 Loan Planner" sheetId="4" r:id="rId6"/>
    <sheet name="PLUS Instructions" sheetId="12" r:id="rId7"/>
    <sheet name="Loan Review " sheetId="6" r:id="rId8"/>
    <sheet name="What's Next" sheetId="13" r:id="rId9"/>
    <sheet name="Revision Instructions" sheetId="11"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 i="5" l="1"/>
  <c r="C16" i="5"/>
  <c r="F17" i="3" l="1"/>
  <c r="F17" i="2"/>
  <c r="F16" i="1"/>
  <c r="F19" i="5"/>
  <c r="B6" i="4"/>
  <c r="B6" i="3"/>
  <c r="B6" i="2"/>
  <c r="F18" i="4"/>
  <c r="F18" i="5"/>
  <c r="F20" i="5" l="1"/>
  <c r="E7" i="4" s="1"/>
  <c r="F7" i="4" s="1"/>
  <c r="F12" i="4" s="1"/>
  <c r="F20" i="4" l="1"/>
  <c r="E7" i="2"/>
  <c r="F7" i="2" s="1"/>
  <c r="F11" i="2" s="1"/>
  <c r="E7" i="3"/>
  <c r="F7" i="3" s="1"/>
  <c r="F11" i="3" s="1"/>
  <c r="E7" i="1"/>
  <c r="F7" i="1" s="1"/>
  <c r="F10" i="1" s="1"/>
  <c r="F27" i="4" l="1"/>
  <c r="F22" i="4"/>
  <c r="F23" i="4" s="1"/>
  <c r="F18" i="1"/>
  <c r="F29" i="4" l="1"/>
  <c r="F28" i="4"/>
  <c r="F24" i="4"/>
  <c r="F19" i="3"/>
  <c r="F19" i="2"/>
  <c r="F25" i="1"/>
  <c r="F20" i="1"/>
  <c r="F21" i="1" s="1"/>
  <c r="F26" i="3" l="1"/>
  <c r="F21" i="3"/>
  <c r="F21" i="2"/>
  <c r="F26" i="2"/>
  <c r="F27" i="1"/>
  <c r="F26" i="1"/>
  <c r="F22" i="3"/>
  <c r="F23" i="3" s="1"/>
  <c r="F22" i="2"/>
  <c r="F22" i="1"/>
  <c r="F28" i="3" l="1"/>
  <c r="F27" i="3"/>
  <c r="F28" i="2"/>
  <c r="F27" i="2"/>
  <c r="F23" i="2"/>
</calcChain>
</file>

<file path=xl/sharedStrings.xml><?xml version="1.0" encoding="utf-8"?>
<sst xmlns="http://schemas.openxmlformats.org/spreadsheetml/2006/main" count="300" uniqueCount="201">
  <si>
    <t>2026-2027 Financial Planner Instructions</t>
  </si>
  <si>
    <t>Complete the Expense Planner tab</t>
  </si>
  <si>
    <t>Select the appropriate Loan Planner tab (i.e. M1 Loan Planner), and enter the required amounts</t>
  </si>
  <si>
    <r>
      <rPr>
        <sz val="14"/>
        <rFont val="Calibri"/>
        <family val="2"/>
        <scheme val="minor"/>
      </rPr>
      <t>Review</t>
    </r>
    <r>
      <rPr>
        <sz val="14"/>
        <color theme="10"/>
        <rFont val="Calibri"/>
        <family val="2"/>
        <scheme val="minor"/>
      </rPr>
      <t xml:space="preserve"> </t>
    </r>
    <r>
      <rPr>
        <u/>
        <sz val="14"/>
        <color theme="10"/>
        <rFont val="Calibri"/>
        <family val="2"/>
        <scheme val="minor"/>
      </rPr>
      <t>Loan Offers</t>
    </r>
    <r>
      <rPr>
        <sz val="14"/>
        <rFont val="Calibri"/>
        <family val="2"/>
        <scheme val="minor"/>
      </rPr>
      <t xml:space="preserve"> prior to accepting, applying for or revising loans.</t>
    </r>
  </si>
  <si>
    <t>Accept an Unsubsidized loan and, if needed, apply for a Graduate PLUS Loan as directed</t>
  </si>
  <si>
    <r>
      <t xml:space="preserve">Update your </t>
    </r>
    <r>
      <rPr>
        <u/>
        <sz val="14"/>
        <color rgb="FF0000FF"/>
        <rFont val="Calibri"/>
        <family val="2"/>
        <scheme val="minor"/>
      </rPr>
      <t>Direct Deposit</t>
    </r>
    <r>
      <rPr>
        <sz val="14"/>
        <rFont val="Calibri"/>
        <family val="2"/>
        <scheme val="minor"/>
      </rPr>
      <t xml:space="preserve"> form if you changed banks* </t>
    </r>
  </si>
  <si>
    <t>*CL2030 will submit the Direct Deposit during pre-matriculation</t>
  </si>
  <si>
    <r>
      <t xml:space="preserve">Payment Plans are available only if you are </t>
    </r>
    <r>
      <rPr>
        <b/>
        <sz val="14"/>
        <color theme="1"/>
        <rFont val="Calibri"/>
        <family val="2"/>
        <scheme val="minor"/>
      </rPr>
      <t>not</t>
    </r>
    <r>
      <rPr>
        <sz val="14"/>
        <color theme="1"/>
        <rFont val="Calibri"/>
        <family val="2"/>
        <scheme val="minor"/>
      </rPr>
      <t xml:space="preserve"> taking out student loans**</t>
    </r>
  </si>
  <si>
    <t>**Submitted during pre-matriculation and registration</t>
  </si>
  <si>
    <t>What's Next: Disbursements, Refunds, Resources and Contact Information</t>
  </si>
  <si>
    <r>
      <t xml:space="preserve">All First-time Unsubsidized and/or Grad PLUS Borrowers </t>
    </r>
    <r>
      <rPr>
        <b/>
        <u/>
        <sz val="14"/>
        <color theme="1"/>
        <rFont val="Calibri"/>
        <family val="2"/>
        <scheme val="minor"/>
      </rPr>
      <t>MUST</t>
    </r>
    <r>
      <rPr>
        <b/>
        <sz val="14"/>
        <color theme="1"/>
        <rFont val="Calibri"/>
        <family val="2"/>
        <scheme val="minor"/>
      </rPr>
      <t xml:space="preserve"> Complete: </t>
    </r>
  </si>
  <si>
    <t>Entrance Counseling</t>
  </si>
  <si>
    <t>Master Promissory Note (MPN)</t>
  </si>
  <si>
    <r>
      <t>Grad PLUS Application</t>
    </r>
    <r>
      <rPr>
        <sz val="14"/>
        <rFont val="Calibri"/>
        <family val="2"/>
        <scheme val="minor"/>
      </rPr>
      <t>, if accepting a Grad PLUS loan</t>
    </r>
  </si>
  <si>
    <t>(Will be listed as Required Documents in Missing Documents until completed and system is updated)</t>
  </si>
  <si>
    <r>
      <t xml:space="preserve">All Returning Borrowers </t>
    </r>
    <r>
      <rPr>
        <b/>
        <u/>
        <sz val="14"/>
        <color theme="1"/>
        <rFont val="Calibri"/>
        <family val="2"/>
        <scheme val="minor"/>
      </rPr>
      <t>Are STRONGLY Advised</t>
    </r>
    <r>
      <rPr>
        <b/>
        <sz val="14"/>
        <color theme="1"/>
        <rFont val="Calibri"/>
        <family val="2"/>
        <scheme val="minor"/>
      </rPr>
      <t xml:space="preserve"> to Annually Complete:</t>
    </r>
  </si>
  <si>
    <t xml:space="preserve">The Loan Review tab </t>
  </si>
  <si>
    <r>
      <t xml:space="preserve">            IMPORTANT INFORMATION: </t>
    </r>
    <r>
      <rPr>
        <sz val="14"/>
        <color theme="1"/>
        <rFont val="Calibri"/>
        <family val="2"/>
        <scheme val="minor"/>
      </rPr>
      <t>This Financial Planner is only valid for the 2026-2027 academic year. 
A new Planner must be downloaded for</t>
    </r>
    <r>
      <rPr>
        <b/>
        <sz val="14"/>
        <color theme="1"/>
        <rFont val="Calibri"/>
        <family val="2"/>
        <scheme val="minor"/>
      </rPr>
      <t xml:space="preserve"> each</t>
    </r>
    <r>
      <rPr>
        <sz val="14"/>
        <color theme="1"/>
        <rFont val="Calibri"/>
        <family val="2"/>
        <scheme val="minor"/>
      </rPr>
      <t xml:space="preserve"> academic year. </t>
    </r>
  </si>
  <si>
    <t>2026-2027 Expense Planner</t>
  </si>
  <si>
    <t>Fixed Monthly Expenses</t>
  </si>
  <si>
    <t>Variable Monthly Expenses</t>
  </si>
  <si>
    <t>Rent/Mortgage</t>
  </si>
  <si>
    <t>Groceries/Household supplies</t>
  </si>
  <si>
    <t xml:space="preserve"> = Required Amount</t>
  </si>
  <si>
    <t>Renters/Homeowners Insurance</t>
  </si>
  <si>
    <t>Dining out</t>
  </si>
  <si>
    <t>Utilities</t>
  </si>
  <si>
    <t>Clothes</t>
  </si>
  <si>
    <r>
      <rPr>
        <b/>
        <sz val="11"/>
        <color rgb="FF000000"/>
        <rFont val="Calibri"/>
        <scheme val="minor"/>
      </rPr>
      <t xml:space="preserve">OFFICE OF FINANCIAL AID 
CONTACT INFORMATION:   </t>
    </r>
    <r>
      <rPr>
        <sz val="11"/>
        <color rgb="FF000000"/>
        <rFont val="Calibri"/>
        <scheme val="minor"/>
      </rPr>
      <t xml:space="preserve">                                                               Email: Financialaid@wmed.edu                                                                                  Carleen Rieger, Coordinator, 269.337.6107
Derik Redding, Director, 269.337.4584</t>
    </r>
  </si>
  <si>
    <t xml:space="preserve">         Energy Bill (Avg. $166)*</t>
  </si>
  <si>
    <t>Laundry/Dry cleaning</t>
  </si>
  <si>
    <t xml:space="preserve">         Internet (Avg. $50)*</t>
  </si>
  <si>
    <t>Gas/Oil/Auto maintenance</t>
  </si>
  <si>
    <t xml:space="preserve">         Water </t>
  </si>
  <si>
    <t>Health/Beauty/Haircuts</t>
  </si>
  <si>
    <t xml:space="preserve">         Other </t>
  </si>
  <si>
    <t>Medical/Dental/Eye care</t>
  </si>
  <si>
    <t>Cellular phone</t>
  </si>
  <si>
    <t>Hobbies/Recreation</t>
  </si>
  <si>
    <t>Auto insurance</t>
  </si>
  <si>
    <t>Other ______________________</t>
  </si>
  <si>
    <t>Other ____________________</t>
  </si>
  <si>
    <t>Total Fixed Expenses</t>
  </si>
  <si>
    <t>Total Variable Expenses</t>
  </si>
  <si>
    <r>
      <t xml:space="preserve">Do </t>
    </r>
    <r>
      <rPr>
        <b/>
        <sz val="11"/>
        <rFont val="Calibri"/>
        <family val="2"/>
        <scheme val="minor"/>
      </rPr>
      <t>not</t>
    </r>
    <r>
      <rPr>
        <sz val="11"/>
        <rFont val="Calibri"/>
        <family val="2"/>
        <scheme val="minor"/>
      </rPr>
      <t xml:space="preserve"> include expenses for which you are not directly responsible. For example, if your family will pay your cell phone bill or car insurance, do not included those expenses on this worksheet as the purpose is to determine how much you should borrow to meet your remaining need. </t>
    </r>
  </si>
  <si>
    <t>Total Monthly Expenses</t>
  </si>
  <si>
    <t xml:space="preserve"> = Transferred to Loan Planner</t>
  </si>
  <si>
    <t>Select appropriate year tab below.</t>
  </si>
  <si>
    <t>* Utility Averages</t>
  </si>
  <si>
    <t>Utility Bill Budget Plans</t>
  </si>
  <si>
    <t>Please note that these averages were taken from the latest WMed cost of living survey and/or other research. They are intended to provide a general reference only.</t>
  </si>
  <si>
    <t>Optional plans which 'even out' monthly payments over the year to make budgeting these expenses easier. The utility company estimates total cost for the year and divides by twelve months to determine a monthly payment amount. They will periodically recalculate this amount.</t>
  </si>
  <si>
    <r>
      <rPr>
        <sz val="11"/>
        <rFont val="Calibri"/>
        <family val="2"/>
        <scheme val="minor"/>
      </rPr>
      <t xml:space="preserve">Gas/Electric - </t>
    </r>
    <r>
      <rPr>
        <u/>
        <sz val="11"/>
        <color theme="10"/>
        <rFont val="Calibri"/>
        <family val="2"/>
        <scheme val="minor"/>
      </rPr>
      <t>Consumers Energy</t>
    </r>
  </si>
  <si>
    <t>2026-2027 M1 Loan Planner</t>
  </si>
  <si>
    <t>Estimated Expenses</t>
  </si>
  <si>
    <t>Estimated 2026-2027 Tuition</t>
  </si>
  <si>
    <t>Planned Monthly Expenses (July- June)</t>
  </si>
  <si>
    <t xml:space="preserve"> =  Transferred from Expense Planner</t>
  </si>
  <si>
    <t>Books, supplies and equipment (estimated at $2,421 in Cost of Attendance)</t>
  </si>
  <si>
    <t xml:space="preserve"> =  Required Amount</t>
  </si>
  <si>
    <t>One-time expenses (i.e. moving expenses, deposit)</t>
  </si>
  <si>
    <t xml:space="preserve"> =  Recommended Amount</t>
  </si>
  <si>
    <t xml:space="preserve">Total Estimated Expenses (Not to exceed Cost of Attendance) </t>
  </si>
  <si>
    <t>Estimated Support</t>
  </si>
  <si>
    <r>
      <rPr>
        <b/>
        <sz val="11"/>
        <color rgb="FF000000"/>
        <rFont val="Calibri"/>
        <scheme val="minor"/>
      </rPr>
      <t xml:space="preserve">OFFICE OF FINANCIAL AID 
CONTACT INFORMATION:   </t>
    </r>
    <r>
      <rPr>
        <sz val="11"/>
        <color rgb="FF000000"/>
        <rFont val="Calibri"/>
        <scheme val="minor"/>
      </rPr>
      <t xml:space="preserve">                                                               Email: Financialaid@wmed.edu                                                                                          Carleen Rieger, Coordinator, 269.337.6107
Derik Redding, Director, 269.337.4584</t>
    </r>
  </si>
  <si>
    <t xml:space="preserve">Awards and scholarships </t>
  </si>
  <si>
    <t>Savings and other resources (529s, MESP, MET, AmeriCorps, etc.)</t>
  </si>
  <si>
    <t>Family support for tuition, books and supplies</t>
  </si>
  <si>
    <t>Total Estimated Support</t>
  </si>
  <si>
    <t>Remaining Need</t>
  </si>
  <si>
    <t>Total Recommended Unsubsidized Direct Loan (Including Loan Fees) for 2026-2027</t>
  </si>
  <si>
    <t>Recommended Amount for Term 1 of 2026-2027</t>
  </si>
  <si>
    <t>Recommended Amount for Term 2 of 2026-2027</t>
  </si>
  <si>
    <t>Instructions on viewing Financial Aid Offer</t>
  </si>
  <si>
    <t>Recommended Graduate PLUS Loan (including Loan Fees) for 2026-2027</t>
  </si>
  <si>
    <t>Log into studentaid.gov</t>
  </si>
  <si>
    <t>Instructions for applying for a Graduate PLUS Loan.</t>
  </si>
  <si>
    <r>
      <t xml:space="preserve">All First-time Unsubsidized and/or Grad PLUS Borrowers </t>
    </r>
    <r>
      <rPr>
        <b/>
        <u/>
        <sz val="11"/>
        <color theme="1"/>
        <rFont val="Calibri"/>
        <family val="2"/>
        <scheme val="minor"/>
      </rPr>
      <t>MUST</t>
    </r>
    <r>
      <rPr>
        <b/>
        <sz val="11"/>
        <color theme="1"/>
        <rFont val="Calibri"/>
        <family val="2"/>
        <scheme val="minor"/>
      </rPr>
      <t xml:space="preserve"> Complete: </t>
    </r>
  </si>
  <si>
    <r>
      <rPr>
        <sz val="11"/>
        <color rgb="FF000000"/>
        <rFont val="Calibri"/>
        <scheme val="minor"/>
      </rPr>
      <t xml:space="preserve">(Will be listed as Required Documents in </t>
    </r>
    <r>
      <rPr>
        <i/>
        <sz val="11"/>
        <color rgb="FF000000"/>
        <rFont val="Calibri"/>
        <scheme val="minor"/>
      </rPr>
      <t>FA Missing Documents</t>
    </r>
    <r>
      <rPr>
        <sz val="11"/>
        <color rgb="FF000000"/>
        <rFont val="Calibri"/>
        <scheme val="minor"/>
      </rPr>
      <t xml:space="preserve"> until completed and system is updated)</t>
    </r>
  </si>
  <si>
    <r>
      <t xml:space="preserve">            </t>
    </r>
    <r>
      <rPr>
        <b/>
        <sz val="11"/>
        <color theme="1"/>
        <rFont val="Calibri"/>
        <family val="2"/>
        <scheme val="minor"/>
      </rPr>
      <t xml:space="preserve">IMPORTANT INFORMATION: </t>
    </r>
    <r>
      <rPr>
        <sz val="11"/>
        <color theme="1"/>
        <rFont val="Calibri"/>
        <family val="2"/>
        <scheme val="minor"/>
      </rPr>
      <t>This Financial Planner is only valid for the 2026-2027 academic year. 
A new Planner must be downloaded for</t>
    </r>
    <r>
      <rPr>
        <b/>
        <sz val="11"/>
        <color theme="1"/>
        <rFont val="Calibri"/>
        <family val="2"/>
        <scheme val="minor"/>
      </rPr>
      <t xml:space="preserve"> each</t>
    </r>
    <r>
      <rPr>
        <sz val="11"/>
        <color theme="1"/>
        <rFont val="Calibri"/>
        <family val="2"/>
        <scheme val="minor"/>
      </rPr>
      <t xml:space="preserve"> academic year. </t>
    </r>
  </si>
  <si>
    <t>2026-2027 M2 Loan Planner</t>
  </si>
  <si>
    <t>Monthly budget (Jul - Jun)</t>
  </si>
  <si>
    <t xml:space="preserve"> = Transferred from Expense Planner</t>
  </si>
  <si>
    <t>Books, supplies and equipment (estimated at $1,229 in Cost of Attendance)</t>
  </si>
  <si>
    <t>USMLE Step 1 Fee and Travel ($790 included in Cost of Attendance)</t>
  </si>
  <si>
    <t xml:space="preserve"> = Recommended Amount</t>
  </si>
  <si>
    <t>One-time expenses</t>
  </si>
  <si>
    <t>Total Estimated Expenses (Not to exceed Cost of Attendance)</t>
  </si>
  <si>
    <r>
      <rPr>
        <b/>
        <sz val="11"/>
        <color rgb="FF000000"/>
        <rFont val="Calibri"/>
        <scheme val="minor"/>
      </rPr>
      <t xml:space="preserve">OFFICE OF FINANCIAL AID 
CONTACT INFORMATION:   </t>
    </r>
    <r>
      <rPr>
        <sz val="11"/>
        <color rgb="FF000000"/>
        <rFont val="Calibri"/>
        <scheme val="minor"/>
      </rPr>
      <t xml:space="preserve">                                                               Email: Financialaid@wmed.edu                                                                              Carleen Rieger, Coordinator, 269.337.6107
Derik Redding, Director, 269.337.4584</t>
    </r>
  </si>
  <si>
    <t>Family support</t>
  </si>
  <si>
    <t>Recommended Graduate PLUS Loan (Including Loan Fees) for 2026-2027</t>
  </si>
  <si>
    <r>
      <t xml:space="preserve">All Returning Borrowers </t>
    </r>
    <r>
      <rPr>
        <b/>
        <u/>
        <sz val="11"/>
        <color theme="1"/>
        <rFont val="Calibri"/>
        <family val="2"/>
        <scheme val="minor"/>
      </rPr>
      <t>Are Advised</t>
    </r>
    <r>
      <rPr>
        <b/>
        <sz val="11"/>
        <color theme="1"/>
        <rFont val="Calibri"/>
        <family val="2"/>
        <scheme val="minor"/>
      </rPr>
      <t xml:space="preserve"> to Review Loan History:</t>
    </r>
  </si>
  <si>
    <t xml:space="preserve">                  IMPORTANT INFORMATION: This Financial Planner is only valid for the 2026-2027 academic year. 
                                    A new Planner must be downloaded for each academic year. </t>
  </si>
  <si>
    <t>2026-2027 M3 Loan Planner</t>
  </si>
  <si>
    <t>Monthly budget (Jun - May)</t>
  </si>
  <si>
    <t>Books and supplies (estimated at $200 in Cost of Attendance)</t>
  </si>
  <si>
    <t>USMLE Step 2 CK  Fee (estimated at $695 in Cost of Attendance)</t>
  </si>
  <si>
    <r>
      <rPr>
        <b/>
        <sz val="11"/>
        <color rgb="FF000000"/>
        <rFont val="Calibri"/>
        <scheme val="minor"/>
      </rPr>
      <t xml:space="preserve">OFFICE OF FINANCIAL AID 
CONTACT INFORMATION:   </t>
    </r>
    <r>
      <rPr>
        <sz val="11"/>
        <color rgb="FF000000"/>
        <rFont val="Calibri"/>
        <scheme val="minor"/>
      </rPr>
      <t xml:space="preserve">                                                               Email: Financialaid@wmed.edu                                                                                   Carleen Rieger, Coordinator, 269.337.6107
Derik Redding, Director, 269.337.4584</t>
    </r>
  </si>
  <si>
    <t>2026-2027 M4 Loan Planner</t>
  </si>
  <si>
    <t>USMLE Step 2 CK Travel (estimated at $200 in Cost of Attendance)</t>
  </si>
  <si>
    <t>Residency Application/Interview Costs (estimated at $1,700 in Cost of Attendance)</t>
  </si>
  <si>
    <t>ERAS Fee Calculator</t>
  </si>
  <si>
    <r>
      <rPr>
        <b/>
        <sz val="11"/>
        <color rgb="FF000000"/>
        <rFont val="Calibri"/>
        <scheme val="minor"/>
      </rPr>
      <t xml:space="preserve">OFFICE OF FINANCIAL AID 
CONTACT INFORMATION:   </t>
    </r>
    <r>
      <rPr>
        <sz val="11"/>
        <color rgb="FF000000"/>
        <rFont val="Calibri"/>
        <scheme val="minor"/>
      </rPr>
      <t xml:space="preserve">                                                               Email: Financialaid@wmed.edu                                                                                            Carleen Rieger, Coordinator, 269.337.6107
Derik Redding, Director, 269.337.4584</t>
    </r>
  </si>
  <si>
    <t>Awards and scholarships</t>
  </si>
  <si>
    <t>Graduate PLUS Application Instructions</t>
  </si>
  <si>
    <t>***Graduate PLUS Application is available starting in April***</t>
  </si>
  <si>
    <r>
      <t xml:space="preserve">Always review loan status on </t>
    </r>
    <r>
      <rPr>
        <u/>
        <sz val="14"/>
        <color rgb="FF0000FF"/>
        <rFont val="Calibri"/>
        <family val="2"/>
        <scheme val="minor"/>
      </rPr>
      <t>Student Account (Empower)</t>
    </r>
    <r>
      <rPr>
        <sz val="14"/>
        <rFont val="Calibri"/>
        <family val="2"/>
        <scheme val="minor"/>
      </rPr>
      <t xml:space="preserve"> prior to applying for a Graduate PLUS Loan</t>
    </r>
  </si>
  <si>
    <t>Only apply for Graduate PLUS Loan if needed. (Recommended will be populated in Loan Planner)</t>
  </si>
  <si>
    <t xml:space="preserve">Login to </t>
  </si>
  <si>
    <t>studentaid.gov</t>
  </si>
  <si>
    <t>using your FSA ID and Password</t>
  </si>
  <si>
    <t>Under 'Select and Award Year,' select '2026-2027'</t>
  </si>
  <si>
    <t>Under 'Loan Amount Requested', select 'I don't know the amount I want to borrow...' radio button</t>
  </si>
  <si>
    <t>Type in the Recommended Graduate PLUS Loan amount from the Loan Planner</t>
  </si>
  <si>
    <t>Under 'Loan Period Requested', select the start and end dates for 2026-27 academic year</t>
  </si>
  <si>
    <t>Complete the remaining steps and submit the application</t>
  </si>
  <si>
    <t>Complete the PLUS Master Promissory Note (MPN) if prompted to do so</t>
  </si>
  <si>
    <t>Instructions for Accessing: 
Loan History from Studentaid.gov, and 
MedLoans Organizer and Calculator (MLOC)</t>
  </si>
  <si>
    <t xml:space="preserve">The office of Financial Aid strongly recommends that all student loan borrowers complete this review on an annual basis. </t>
  </si>
  <si>
    <r>
      <t xml:space="preserve">Step 1: Log into </t>
    </r>
    <r>
      <rPr>
        <u/>
        <sz val="12"/>
        <color rgb="FF0000FF"/>
        <rFont val="Calibri"/>
        <family val="2"/>
        <scheme val="minor"/>
      </rPr>
      <t>studentaid.gov</t>
    </r>
    <r>
      <rPr>
        <sz val="12"/>
        <rFont val="Calibri"/>
        <family val="2"/>
        <scheme val="minor"/>
      </rPr>
      <t>, select "View Details," and select “Download My Aid Data”</t>
    </r>
  </si>
  <si>
    <r>
      <rPr>
        <b/>
        <sz val="12"/>
        <rFont val="Calibri"/>
        <family val="2"/>
        <scheme val="minor"/>
      </rPr>
      <t>Step 2:</t>
    </r>
    <r>
      <rPr>
        <sz val="12"/>
        <rFont val="Calibri"/>
        <family val="2"/>
        <scheme val="minor"/>
      </rPr>
      <t xml:space="preserve"> Log into </t>
    </r>
    <r>
      <rPr>
        <u/>
        <sz val="12"/>
        <color rgb="FF0000FF"/>
        <rFont val="Calibri"/>
        <family val="2"/>
        <scheme val="minor"/>
      </rPr>
      <t>aamc.org/mloc</t>
    </r>
    <r>
      <rPr>
        <sz val="12"/>
        <rFont val="Calibri"/>
        <family val="2"/>
        <scheme val="minor"/>
      </rPr>
      <t xml:space="preserve"> and select “Get Started Now”</t>
    </r>
  </si>
  <si>
    <r>
      <t xml:space="preserve">Step 3: </t>
    </r>
    <r>
      <rPr>
        <sz val="12"/>
        <color theme="1"/>
        <rFont val="Calibri"/>
        <family val="2"/>
        <scheme val="minor"/>
      </rPr>
      <t>Select “Upload Aid Data” and upload the .txt file you downloaded in Step 1</t>
    </r>
  </si>
  <si>
    <r>
      <t>Step 4:</t>
    </r>
    <r>
      <rPr>
        <sz val="12"/>
        <color theme="1"/>
        <rFont val="Calibri"/>
        <family val="2"/>
        <scheme val="minor"/>
      </rPr>
      <t xml:space="preserve"> Select the green (+) "Add loan" button and input projected federal and private loan amounts </t>
    </r>
  </si>
  <si>
    <r>
      <t>Step 5:</t>
    </r>
    <r>
      <rPr>
        <sz val="12"/>
        <color theme="1"/>
        <rFont val="Calibri"/>
        <family val="2"/>
        <scheme val="minor"/>
      </rPr>
      <t xml:space="preserve"> Select the MedLoans Calculator tab and enter your anticipated residency length, salary, and graduation date</t>
    </r>
  </si>
  <si>
    <t>*While logged into studentaid.gov, review your individual federal student loans by clicking on the number associated with each loan. This will provide you with access to the contact information for your loan servicer.</t>
  </si>
  <si>
    <t>**It is advised that you save a copy of your loan detail screen for your records and keep it safe and accessible.</t>
  </si>
  <si>
    <t>2026-2027 Term 1 Important Dates</t>
  </si>
  <si>
    <t>M1</t>
  </si>
  <si>
    <t>M2</t>
  </si>
  <si>
    <t>M3</t>
  </si>
  <si>
    <t>M4</t>
  </si>
  <si>
    <t>Pre-Matriculation/Registration opens tentatively</t>
  </si>
  <si>
    <t>Mid May</t>
  </si>
  <si>
    <t>Mid-April</t>
  </si>
  <si>
    <t>Tuition Invoices Posted</t>
  </si>
  <si>
    <t>6/15/26</t>
  </si>
  <si>
    <t>6/29/26</t>
  </si>
  <si>
    <t>6/1/26</t>
  </si>
  <si>
    <t>5/4/26</t>
  </si>
  <si>
    <t xml:space="preserve">Earliest Possible Disbursement </t>
  </si>
  <si>
    <t>6/22/26</t>
  </si>
  <si>
    <t>7/6/26</t>
  </si>
  <si>
    <t>6/8/26</t>
  </si>
  <si>
    <t>5/11/26</t>
  </si>
  <si>
    <t>Refunds Issued</t>
  </si>
  <si>
    <t>Within 14 Days After Disbursement</t>
  </si>
  <si>
    <t>Term Begins</t>
  </si>
  <si>
    <t>Payment Due*</t>
  </si>
  <si>
    <t>6/24/26</t>
  </si>
  <si>
    <t>7/15/26</t>
  </si>
  <si>
    <t>6/17/26</t>
  </si>
  <si>
    <t>5/20/26</t>
  </si>
  <si>
    <t>Deadline to Return Loans through WMed</t>
  </si>
  <si>
    <t>120 Days After Disbursement</t>
  </si>
  <si>
    <t>1/</t>
  </si>
  <si>
    <t>2026-2027 Term 2 Important Dates</t>
  </si>
  <si>
    <t>12/28/26</t>
  </si>
  <si>
    <t>10/26/26</t>
  </si>
  <si>
    <t>11/16/26</t>
  </si>
  <si>
    <t>1/4/27</t>
  </si>
  <si>
    <t>11/2/26</t>
  </si>
  <si>
    <t>11/23/26</t>
  </si>
  <si>
    <t>1/13/27</t>
  </si>
  <si>
    <t>11/11/26</t>
  </si>
  <si>
    <t>12/2/26</t>
  </si>
  <si>
    <t xml:space="preserve">* Payment Plans have two payments per term. First payment date is shown, second payment is 30 days later. </t>
  </si>
  <si>
    <t>Where Can I Find?</t>
  </si>
  <si>
    <t>Financial Aid Offer</t>
  </si>
  <si>
    <t xml:space="preserve">Student Account (Empower) </t>
  </si>
  <si>
    <t>Pay Your Bill</t>
  </si>
  <si>
    <t>Forms for Almost Everything</t>
  </si>
  <si>
    <t>Student Portal</t>
  </si>
  <si>
    <r>
      <rPr>
        <b/>
        <sz val="11"/>
        <color rgb="FF000000"/>
        <rFont val="Calibri"/>
        <scheme val="minor"/>
      </rPr>
      <t xml:space="preserve">Office of Financial Aid - </t>
    </r>
    <r>
      <rPr>
        <sz val="11"/>
        <color rgb="FF000000"/>
        <rFont val="Calibri"/>
        <scheme val="minor"/>
      </rPr>
      <t>Upjohn Campus, 2nd Floor, Student Affairs Suite
email: Financialaid@wmed.edu                                                                                                                                 Carleen Rieger, Coordinator, 269.337.6107
Derik Redding, Director, 269.337.4584</t>
    </r>
  </si>
  <si>
    <t>Resources</t>
  </si>
  <si>
    <t>General Information</t>
  </si>
  <si>
    <t>Books and Supplies</t>
  </si>
  <si>
    <t>WMed Office of Financial Aid</t>
  </si>
  <si>
    <t>Textbook Lists by Class</t>
  </si>
  <si>
    <t>WMed Cost of Attendance</t>
  </si>
  <si>
    <t>USMLE Fees</t>
  </si>
  <si>
    <t>Budgeting Resources</t>
  </si>
  <si>
    <t>USMLE Step Exam Fees</t>
  </si>
  <si>
    <t>AAMC Budgeting Basics</t>
  </si>
  <si>
    <t>Residency Application, Interview and Match</t>
  </si>
  <si>
    <t>AAMC Cost of Applying for Residency</t>
  </si>
  <si>
    <t>Federal Loan Information</t>
  </si>
  <si>
    <t>AAMC Cost of Interviewing for Residency</t>
  </si>
  <si>
    <t>Interest Rates and Fees</t>
  </si>
  <si>
    <t>Federal Direct (Unsubsidized) Loan Overview</t>
  </si>
  <si>
    <t>Student Loan Repayment</t>
  </si>
  <si>
    <t>Federal PLUS Loan Overview</t>
  </si>
  <si>
    <t>AAMC Loan Forgiveness, Loan Repayment</t>
  </si>
  <si>
    <t>Federal Loan Repayment Overview</t>
  </si>
  <si>
    <t>Loan Revision Instructions</t>
  </si>
  <si>
    <r>
      <rPr>
        <sz val="14"/>
        <rFont val="Calibri"/>
        <family val="2"/>
        <scheme val="minor"/>
      </rPr>
      <t xml:space="preserve">Always review award status on the </t>
    </r>
    <r>
      <rPr>
        <u/>
        <sz val="14"/>
        <color theme="10"/>
        <rFont val="Calibri"/>
        <family val="2"/>
        <scheme val="minor"/>
      </rPr>
      <t>Student Portal</t>
    </r>
    <r>
      <rPr>
        <sz val="14"/>
        <rFont val="Calibri"/>
        <family val="2"/>
        <scheme val="minor"/>
      </rPr>
      <t xml:space="preserve"> prior to revising loans.</t>
    </r>
  </si>
  <si>
    <r>
      <rPr>
        <b/>
        <u/>
        <sz val="14"/>
        <color theme="1"/>
        <rFont val="Calibri"/>
        <family val="2"/>
        <scheme val="minor"/>
      </rPr>
      <t>Only</t>
    </r>
    <r>
      <rPr>
        <sz val="14"/>
        <color theme="1"/>
        <rFont val="Calibri"/>
        <family val="2"/>
        <scheme val="minor"/>
      </rPr>
      <t xml:space="preserve"> submit a loan revision if needed AFTER initial Acceptance. </t>
    </r>
  </si>
  <si>
    <r>
      <rPr>
        <sz val="14"/>
        <color rgb="FF000000"/>
        <rFont val="Calibri"/>
        <scheme val="minor"/>
      </rPr>
      <t xml:space="preserve">Select the applicable </t>
    </r>
    <r>
      <rPr>
        <u/>
        <sz val="14"/>
        <color rgb="FF0000FF"/>
        <rFont val="Calibri"/>
        <scheme val="minor"/>
      </rPr>
      <t>2026-2027 Loan Revision Request</t>
    </r>
    <r>
      <rPr>
        <sz val="14"/>
        <color rgb="FF000000"/>
        <rFont val="Calibri"/>
        <scheme val="minor"/>
      </rPr>
      <t xml:space="preserve"> Form.</t>
    </r>
  </si>
  <si>
    <t>Check the appropriate Term(s), and select Decrease or Increase. Enter the amounts in each field.</t>
  </si>
  <si>
    <t>Click the "Save" button to submit the Loan Revision Form to financialaid@wmed.edu.</t>
  </si>
  <si>
    <t>Submit a payment to WMed for decreases when the funds have already been disbursed.</t>
  </si>
  <si>
    <t xml:space="preserve">Need assistance in completing the form? Contact financialaid@wmed.edu.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</si>
</sst>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00"/>
  </numFmts>
  <fonts count="45"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2"/>
      <color theme="1"/>
      <name val="Calibri"/>
      <family val="2"/>
      <scheme val="minor"/>
    </font>
    <font>
      <sz val="11"/>
      <color rgb="FFC00000"/>
      <name val="Calibri"/>
      <family val="2"/>
      <scheme val="minor"/>
    </font>
    <font>
      <sz val="11"/>
      <color rgb="FF003594"/>
      <name val="Calibri"/>
      <family val="2"/>
      <scheme val="minor"/>
    </font>
    <font>
      <b/>
      <sz val="11"/>
      <color rgb="FFFA7D00"/>
      <name val="Calibri"/>
      <family val="2"/>
      <scheme val="minor"/>
    </font>
    <font>
      <sz val="11"/>
      <name val="Calibri"/>
      <family val="2"/>
      <scheme val="minor"/>
    </font>
    <font>
      <b/>
      <sz val="14"/>
      <color theme="1"/>
      <name val="Times New Roman"/>
      <family val="1"/>
    </font>
    <font>
      <sz val="14"/>
      <color theme="1"/>
      <name val="Times New Roman"/>
      <family val="1"/>
    </font>
    <font>
      <u/>
      <sz val="14"/>
      <color theme="10"/>
      <name val="Calibri"/>
      <family val="2"/>
      <scheme val="minor"/>
    </font>
    <font>
      <u/>
      <sz val="12"/>
      <color theme="10"/>
      <name val="Calibri"/>
      <family val="2"/>
      <scheme val="minor"/>
    </font>
    <font>
      <sz val="14"/>
      <color theme="1"/>
      <name val="Calibri"/>
      <family val="2"/>
      <scheme val="minor"/>
    </font>
    <font>
      <b/>
      <sz val="14"/>
      <color theme="1"/>
      <name val="Calibri"/>
      <family val="2"/>
      <scheme val="minor"/>
    </font>
    <font>
      <sz val="14"/>
      <name val="Calibri"/>
      <family val="2"/>
      <scheme val="minor"/>
    </font>
    <font>
      <b/>
      <u/>
      <sz val="14"/>
      <color theme="1"/>
      <name val="Calibri"/>
      <family val="2"/>
      <scheme val="minor"/>
    </font>
    <font>
      <sz val="12"/>
      <name val="Calibri"/>
      <family val="2"/>
      <scheme val="minor"/>
    </font>
    <font>
      <b/>
      <sz val="12"/>
      <color theme="1"/>
      <name val="Calibri"/>
      <family val="2"/>
      <scheme val="minor"/>
    </font>
    <font>
      <b/>
      <sz val="18"/>
      <color theme="1"/>
      <name val="Calibri"/>
      <family val="2"/>
      <scheme val="minor"/>
    </font>
    <font>
      <b/>
      <sz val="22"/>
      <color theme="1"/>
      <name val="Calibri"/>
      <family val="2"/>
      <scheme val="minor"/>
    </font>
    <font>
      <u/>
      <sz val="11"/>
      <color rgb="FF0000FF"/>
      <name val="Calibri"/>
      <family val="2"/>
      <scheme val="minor"/>
    </font>
    <font>
      <sz val="18"/>
      <color theme="1"/>
      <name val="Calibri"/>
      <family val="2"/>
      <scheme val="minor"/>
    </font>
    <font>
      <sz val="18"/>
      <name val="Calibri"/>
      <family val="2"/>
      <scheme val="minor"/>
    </font>
    <font>
      <sz val="10"/>
      <color theme="1"/>
      <name val="Calibri"/>
      <family val="2"/>
      <scheme val="minor"/>
    </font>
    <font>
      <sz val="12"/>
      <color indexed="8"/>
      <name val="Calibri"/>
      <family val="2"/>
      <scheme val="minor"/>
    </font>
    <font>
      <b/>
      <sz val="11"/>
      <color indexed="8"/>
      <name val="Calibri"/>
      <family val="2"/>
      <scheme val="minor"/>
    </font>
    <font>
      <sz val="11"/>
      <color indexed="8"/>
      <name val="Calibri"/>
      <family val="2"/>
      <scheme val="minor"/>
    </font>
    <font>
      <b/>
      <sz val="11"/>
      <name val="Calibri"/>
      <family val="2"/>
      <scheme val="minor"/>
    </font>
    <font>
      <sz val="12"/>
      <color rgb="FFC00000"/>
      <name val="Calibri"/>
      <family val="2"/>
      <scheme val="minor"/>
    </font>
    <font>
      <b/>
      <sz val="11"/>
      <color rgb="FF852146"/>
      <name val="Calibri"/>
      <family val="2"/>
      <scheme val="minor"/>
    </font>
    <font>
      <b/>
      <u/>
      <sz val="11"/>
      <color theme="1"/>
      <name val="Calibri"/>
      <family val="2"/>
      <scheme val="minor"/>
    </font>
    <font>
      <b/>
      <sz val="12"/>
      <color rgb="FF852146"/>
      <name val="Calibri"/>
      <family val="2"/>
      <scheme val="minor"/>
    </font>
    <font>
      <b/>
      <sz val="12"/>
      <name val="Calibri"/>
      <family val="2"/>
      <scheme val="minor"/>
    </font>
    <font>
      <sz val="12"/>
      <color rgb="FF003594"/>
      <name val="Calibri"/>
      <family val="2"/>
      <scheme val="minor"/>
    </font>
    <font>
      <sz val="14"/>
      <color theme="10"/>
      <name val="Calibri"/>
      <family val="2"/>
      <scheme val="minor"/>
    </font>
    <font>
      <u/>
      <sz val="12"/>
      <color rgb="FF0000FF"/>
      <name val="Calibri"/>
      <family val="2"/>
      <scheme val="minor"/>
    </font>
    <font>
      <sz val="10.5"/>
      <color theme="1"/>
      <name val="Calibri"/>
      <family val="2"/>
      <scheme val="minor"/>
    </font>
    <font>
      <u/>
      <sz val="14"/>
      <color rgb="FF0000FF"/>
      <name val="Calibri"/>
      <family val="2"/>
      <scheme val="minor"/>
    </font>
    <font>
      <b/>
      <sz val="11"/>
      <color rgb="FF000000"/>
      <name val="Calibri"/>
      <scheme val="minor"/>
    </font>
    <font>
      <sz val="11"/>
      <color rgb="FF000000"/>
      <name val="Calibri"/>
      <scheme val="minor"/>
    </font>
    <font>
      <sz val="14"/>
      <color rgb="FF000000"/>
      <name val="Calibri"/>
      <scheme val="minor"/>
    </font>
    <font>
      <u/>
      <sz val="14"/>
      <color rgb="FF0000FF"/>
      <name val="Calibri"/>
      <scheme val="minor"/>
    </font>
    <font>
      <u/>
      <sz val="14"/>
      <color theme="10"/>
      <name val="Calibri"/>
      <scheme val="minor"/>
    </font>
    <font>
      <i/>
      <sz val="11"/>
      <color rgb="FF000000"/>
      <name val="Calibri"/>
      <scheme val="minor"/>
    </font>
  </fonts>
  <fills count="15">
    <fill>
      <patternFill patternType="none"/>
    </fill>
    <fill>
      <patternFill patternType="gray125"/>
    </fill>
    <fill>
      <patternFill patternType="solid">
        <fgColor rgb="FF003594"/>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2F2F2"/>
      </patternFill>
    </fill>
    <fill>
      <patternFill patternType="solid">
        <fgColor theme="8" tint="0.59999389629810485"/>
        <bgColor indexed="64"/>
      </patternFill>
    </fill>
    <fill>
      <patternFill patternType="solid">
        <fgColor theme="0"/>
        <bgColor indexed="64"/>
      </patternFill>
    </fill>
    <fill>
      <patternFill patternType="solid">
        <fgColor rgb="FFFFFF99"/>
        <bgColor indexed="64"/>
      </patternFill>
    </fill>
    <fill>
      <patternFill patternType="solid">
        <fgColor theme="8" tint="-0.499984740745262"/>
        <bgColor indexed="64"/>
      </patternFill>
    </fill>
    <fill>
      <patternFill patternType="solid">
        <fgColor rgb="FF0B645D"/>
        <bgColor rgb="FF006666"/>
      </patternFill>
    </fill>
    <fill>
      <patternFill patternType="solid">
        <fgColor rgb="FF0B645D"/>
        <bgColor rgb="FF0B645D"/>
      </patternFill>
    </fill>
    <fill>
      <patternFill patternType="solid">
        <fgColor rgb="FF0B645D"/>
        <bgColor indexed="64"/>
      </patternFill>
    </fill>
    <fill>
      <patternFill patternType="solid">
        <fgColor rgb="FFDAA600"/>
        <bgColor indexed="64"/>
      </patternFill>
    </fill>
    <fill>
      <patternFill patternType="solid">
        <fgColor theme="6" tint="0.79998168889431442"/>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top style="medium">
        <color indexed="64"/>
      </top>
      <bottom style="thin">
        <color indexed="64"/>
      </bottom>
      <diagonal/>
    </border>
    <border>
      <left style="thick">
        <color rgb="FF000000"/>
      </left>
      <right/>
      <top/>
      <bottom/>
      <diagonal/>
    </border>
    <border>
      <left style="medium">
        <color rgb="FF000000"/>
      </left>
      <right/>
      <top/>
      <bottom/>
      <diagonal/>
    </border>
    <border>
      <left/>
      <right/>
      <top style="medium">
        <color rgb="FF000000"/>
      </top>
      <bottom/>
      <diagonal/>
    </border>
    <border>
      <left/>
      <right/>
      <top/>
      <bottom style="medium">
        <color rgb="FF000000"/>
      </bottom>
      <diagonal/>
    </border>
    <border>
      <left/>
      <right style="medium">
        <color rgb="FF000000"/>
      </right>
      <top/>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rgb="FF000000"/>
      </right>
      <top style="medium">
        <color indexed="64"/>
      </top>
      <bottom/>
      <diagonal/>
    </border>
    <border>
      <left style="medium">
        <color rgb="FF000000"/>
      </left>
      <right/>
      <top style="medium">
        <color rgb="FF000000"/>
      </top>
      <bottom/>
      <diagonal/>
    </border>
    <border>
      <left style="medium">
        <color indexed="64"/>
      </left>
      <right style="medium">
        <color rgb="FF000000"/>
      </right>
      <top style="medium">
        <color rgb="FF000000"/>
      </top>
      <bottom/>
      <diagonal/>
    </border>
    <border>
      <left style="medium">
        <color rgb="FF000000"/>
      </left>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medium">
        <color rgb="FF000000"/>
      </left>
      <right/>
      <top style="thin">
        <color indexed="64"/>
      </top>
      <bottom/>
      <diagonal/>
    </border>
    <border>
      <left style="thin">
        <color indexed="64"/>
      </left>
      <right style="medium">
        <color rgb="FF000000"/>
      </right>
      <top style="thin">
        <color indexed="64"/>
      </top>
      <bottom/>
      <diagonal/>
    </border>
    <border>
      <left/>
      <right style="medium">
        <color rgb="FF000000"/>
      </right>
      <top style="thin">
        <color indexed="64"/>
      </top>
      <bottom style="thin">
        <color indexed="64"/>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style="medium">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bottom style="thin">
        <color indexed="64"/>
      </bottom>
      <diagonal/>
    </border>
    <border>
      <left style="medium">
        <color rgb="FF000000"/>
      </left>
      <right/>
      <top style="thin">
        <color indexed="64"/>
      </top>
      <bottom style="medium">
        <color indexed="64"/>
      </bottom>
      <diagonal/>
    </border>
    <border>
      <left style="medium">
        <color rgb="FF000000"/>
      </left>
      <right/>
      <top/>
      <bottom style="medium">
        <color rgb="FF000000"/>
      </bottom>
      <diagonal/>
    </border>
    <border>
      <left style="medium">
        <color indexed="64"/>
      </left>
      <right style="medium">
        <color rgb="FF000000"/>
      </right>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thin">
        <color indexed="64"/>
      </left>
      <right style="medium">
        <color rgb="FF000000"/>
      </right>
      <top style="thin">
        <color indexed="64"/>
      </top>
      <bottom style="medium">
        <color indexed="64"/>
      </bottom>
      <diagonal/>
    </border>
    <border>
      <left/>
      <right style="medium">
        <color rgb="FF000000"/>
      </right>
      <top style="medium">
        <color rgb="FF000000"/>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right style="medium">
        <color indexed="64"/>
      </right>
      <top/>
      <bottom style="medium">
        <color rgb="FF000000"/>
      </bottom>
      <diagonal/>
    </border>
    <border>
      <left/>
      <right style="medium">
        <color indexed="64"/>
      </right>
      <top style="medium">
        <color rgb="FF000000"/>
      </top>
      <bottom style="thin">
        <color indexed="64"/>
      </bottom>
      <diagonal/>
    </border>
    <border>
      <left style="medium">
        <color indexed="64"/>
      </left>
      <right style="medium">
        <color rgb="FF000000"/>
      </right>
      <top style="medium">
        <color rgb="FF000000"/>
      </top>
      <bottom style="medium">
        <color indexed="64"/>
      </bottom>
      <diagonal/>
    </border>
    <border>
      <left style="thin">
        <color indexed="64"/>
      </left>
      <right style="medium">
        <color rgb="FF000000"/>
      </right>
      <top/>
      <bottom style="medium">
        <color rgb="FF000000"/>
      </bottom>
      <diagonal/>
    </border>
    <border>
      <left style="thin">
        <color indexed="64"/>
      </left>
      <right style="medium">
        <color rgb="FF000000"/>
      </right>
      <top style="medium">
        <color indexed="64"/>
      </top>
      <bottom style="thin">
        <color indexed="64"/>
      </bottom>
      <diagonal/>
    </border>
    <border>
      <left style="medium">
        <color rgb="FF000000"/>
      </left>
      <right style="thin">
        <color indexed="64"/>
      </right>
      <top style="thin">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bottom style="medium">
        <color indexed="64"/>
      </bottom>
      <diagonal/>
    </border>
    <border>
      <left/>
      <right style="medium">
        <color rgb="FF000000"/>
      </right>
      <top style="medium">
        <color indexed="64"/>
      </top>
      <bottom style="medium">
        <color rgb="FF000000"/>
      </bottom>
      <diagonal/>
    </border>
    <border>
      <left/>
      <right style="medium">
        <color indexed="64"/>
      </right>
      <top style="medium">
        <color rgb="FF000000"/>
      </top>
      <bottom style="medium">
        <color indexed="64"/>
      </bottom>
      <diagonal/>
    </border>
    <border>
      <left style="medium">
        <color rgb="FF000000"/>
      </left>
      <right/>
      <top style="medium">
        <color indexed="64"/>
      </top>
      <bottom style="thin">
        <color indexed="64"/>
      </bottom>
      <diagonal/>
    </border>
    <border>
      <left/>
      <right style="medium">
        <color rgb="FF000000"/>
      </right>
      <top style="medium">
        <color rgb="FF000000"/>
      </top>
      <bottom/>
      <diagonal/>
    </border>
    <border>
      <left style="thin">
        <color indexed="64"/>
      </left>
      <right/>
      <top style="medium">
        <color rgb="FF000000"/>
      </top>
      <bottom style="thin">
        <color indexed="64"/>
      </bottom>
      <diagonal/>
    </border>
    <border>
      <left/>
      <right style="medium">
        <color rgb="FF000000"/>
      </right>
      <top style="thin">
        <color indexed="64"/>
      </top>
      <bottom/>
      <diagonal/>
    </border>
    <border>
      <left/>
      <right style="medium">
        <color rgb="FF000000"/>
      </right>
      <top style="thin">
        <color indexed="64"/>
      </top>
      <bottom style="medium">
        <color rgb="FF000000"/>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s>
  <cellStyleXfs count="5">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4" fillId="0" borderId="0"/>
    <xf numFmtId="0" fontId="7" fillId="5" borderId="16" applyNumberFormat="0" applyAlignment="0" applyProtection="0"/>
  </cellStyleXfs>
  <cellXfs count="465">
    <xf numFmtId="0" fontId="0" fillId="0" borderId="0" xfId="0"/>
    <xf numFmtId="0" fontId="2" fillId="0" borderId="0" xfId="0" applyFont="1"/>
    <xf numFmtId="0" fontId="6" fillId="0" borderId="0" xfId="0" applyFont="1"/>
    <xf numFmtId="0" fontId="0" fillId="2" borderId="0" xfId="0" applyFill="1"/>
    <xf numFmtId="0" fontId="6" fillId="2" borderId="10" xfId="0" applyFont="1" applyFill="1" applyBorder="1"/>
    <xf numFmtId="0" fontId="10" fillId="0" borderId="0" xfId="0" applyFont="1"/>
    <xf numFmtId="0" fontId="11" fillId="0" borderId="0" xfId="2" applyFont="1" applyBorder="1"/>
    <xf numFmtId="0" fontId="10" fillId="2" borderId="0" xfId="0" applyFont="1" applyFill="1"/>
    <xf numFmtId="0" fontId="9" fillId="0" borderId="0" xfId="0" applyFont="1"/>
    <xf numFmtId="0" fontId="0" fillId="2" borderId="15" xfId="0" applyFill="1" applyBorder="1"/>
    <xf numFmtId="0" fontId="0" fillId="0" borderId="27" xfId="0" applyBorder="1"/>
    <xf numFmtId="0" fontId="0" fillId="0" borderId="28" xfId="0" applyBorder="1"/>
    <xf numFmtId="0" fontId="0" fillId="0" borderId="29" xfId="0" applyBorder="1"/>
    <xf numFmtId="0" fontId="14" fillId="0" borderId="34" xfId="0" applyFont="1" applyBorder="1"/>
    <xf numFmtId="0" fontId="13" fillId="0" borderId="0" xfId="0" applyFont="1"/>
    <xf numFmtId="0" fontId="13" fillId="0" borderId="32" xfId="0" applyFont="1" applyBorder="1"/>
    <xf numFmtId="0" fontId="3" fillId="0" borderId="0" xfId="2" applyBorder="1"/>
    <xf numFmtId="0" fontId="14" fillId="0" borderId="24" xfId="0" applyFont="1" applyBorder="1"/>
    <xf numFmtId="0" fontId="13" fillId="0" borderId="25" xfId="0" applyFont="1" applyBorder="1"/>
    <xf numFmtId="0" fontId="13" fillId="0" borderId="26" xfId="0" applyFont="1" applyBorder="1"/>
    <xf numFmtId="0" fontId="13" fillId="0" borderId="9" xfId="0" applyFont="1" applyBorder="1"/>
    <xf numFmtId="0" fontId="11" fillId="0" borderId="10" xfId="2" applyFont="1" applyBorder="1" applyAlignment="1">
      <alignment horizontal="left" vertical="top" wrapText="1"/>
    </xf>
    <xf numFmtId="0" fontId="13" fillId="0" borderId="10" xfId="0" applyFont="1" applyBorder="1"/>
    <xf numFmtId="0" fontId="13" fillId="0" borderId="10" xfId="0" applyFont="1" applyBorder="1" applyAlignment="1">
      <alignment horizontal="left"/>
    </xf>
    <xf numFmtId="0" fontId="13" fillId="0" borderId="15" xfId="0" applyFont="1" applyBorder="1"/>
    <xf numFmtId="0" fontId="13" fillId="0" borderId="11" xfId="0" applyFont="1" applyBorder="1"/>
    <xf numFmtId="0" fontId="13" fillId="0" borderId="0" xfId="0" applyFont="1" applyAlignment="1">
      <alignment horizontal="left"/>
    </xf>
    <xf numFmtId="0" fontId="13" fillId="0" borderId="12" xfId="0" applyFont="1" applyBorder="1"/>
    <xf numFmtId="0" fontId="13" fillId="0" borderId="13" xfId="0" applyFont="1" applyBorder="1"/>
    <xf numFmtId="0" fontId="13" fillId="0" borderId="3" xfId="0" applyFont="1" applyBorder="1"/>
    <xf numFmtId="0" fontId="13" fillId="0" borderId="3" xfId="0" applyFont="1" applyBorder="1" applyAlignment="1">
      <alignment horizontal="left"/>
    </xf>
    <xf numFmtId="0" fontId="13" fillId="0" borderId="14" xfId="0" applyFont="1" applyBorder="1"/>
    <xf numFmtId="0" fontId="11" fillId="0" borderId="0" xfId="2" applyFont="1"/>
    <xf numFmtId="0" fontId="11" fillId="0" borderId="3" xfId="2" applyFont="1" applyBorder="1" applyAlignment="1"/>
    <xf numFmtId="0" fontId="4" fillId="0" borderId="0" xfId="0" applyFont="1"/>
    <xf numFmtId="0" fontId="11" fillId="0" borderId="3" xfId="2" applyFont="1" applyBorder="1"/>
    <xf numFmtId="0" fontId="0" fillId="0" borderId="0" xfId="0" applyAlignment="1">
      <alignment horizontal="left" vertical="top" wrapText="1"/>
    </xf>
    <xf numFmtId="0" fontId="14" fillId="0" borderId="0" xfId="0" applyFont="1" applyAlignment="1">
      <alignment horizontal="center" vertical="center" wrapText="1"/>
    </xf>
    <xf numFmtId="0" fontId="14" fillId="0" borderId="34" xfId="0" applyFont="1" applyBorder="1" applyAlignment="1">
      <alignment vertical="top"/>
    </xf>
    <xf numFmtId="49" fontId="0" fillId="0" borderId="1" xfId="0" applyNumberFormat="1" applyBorder="1" applyAlignment="1">
      <alignment horizontal="center"/>
    </xf>
    <xf numFmtId="0" fontId="2" fillId="0" borderId="9" xfId="0" applyFont="1" applyBorder="1"/>
    <xf numFmtId="0" fontId="2" fillId="0" borderId="10" xfId="0" applyFont="1" applyBorder="1"/>
    <xf numFmtId="0" fontId="2" fillId="0" borderId="15" xfId="0" applyFont="1" applyBorder="1"/>
    <xf numFmtId="0" fontId="3" fillId="0" borderId="11" xfId="2" applyBorder="1"/>
    <xf numFmtId="0" fontId="3" fillId="0" borderId="12" xfId="2" applyBorder="1"/>
    <xf numFmtId="0" fontId="18" fillId="0" borderId="0" xfId="0" applyFont="1"/>
    <xf numFmtId="0" fontId="0" fillId="0" borderId="11" xfId="0" applyBorder="1"/>
    <xf numFmtId="0" fontId="0" fillId="0" borderId="12" xfId="0" applyBorder="1"/>
    <xf numFmtId="0" fontId="2" fillId="0" borderId="11" xfId="0" applyFont="1" applyBorder="1"/>
    <xf numFmtId="0" fontId="21" fillId="0" borderId="0" xfId="2" applyFont="1" applyBorder="1" applyAlignment="1"/>
    <xf numFmtId="0" fontId="21" fillId="0" borderId="12" xfId="2" applyFont="1" applyBorder="1" applyAlignment="1"/>
    <xf numFmtId="0" fontId="2" fillId="0" borderId="12" xfId="0" applyFont="1" applyBorder="1"/>
    <xf numFmtId="0" fontId="0" fillId="0" borderId="13" xfId="0" applyBorder="1"/>
    <xf numFmtId="0" fontId="0" fillId="0" borderId="3" xfId="0" applyBorder="1"/>
    <xf numFmtId="0" fontId="0" fillId="0" borderId="14" xfId="0" applyBorder="1"/>
    <xf numFmtId="0" fontId="0" fillId="0" borderId="0" xfId="0" applyAlignment="1">
      <alignment horizontal="left" vertical="top"/>
    </xf>
    <xf numFmtId="0" fontId="22" fillId="0" borderId="0" xfId="0" applyFont="1"/>
    <xf numFmtId="0" fontId="22" fillId="0" borderId="0" xfId="0" applyFont="1" applyAlignment="1">
      <alignment horizontal="left" vertical="top"/>
    </xf>
    <xf numFmtId="0" fontId="3" fillId="0" borderId="0" xfId="2"/>
    <xf numFmtId="0" fontId="0" fillId="4" borderId="2" xfId="0" applyFill="1" applyBorder="1"/>
    <xf numFmtId="0" fontId="0" fillId="6" borderId="2" xfId="0" applyFill="1" applyBorder="1"/>
    <xf numFmtId="0" fontId="25" fillId="0" borderId="0" xfId="0" applyFont="1"/>
    <xf numFmtId="0" fontId="27" fillId="0" borderId="22" xfId="0" applyFont="1" applyBorder="1" applyAlignment="1">
      <alignment horizontal="left" indent="1"/>
    </xf>
    <xf numFmtId="0" fontId="25" fillId="0" borderId="0" xfId="0" applyFont="1" applyAlignment="1">
      <alignment wrapText="1"/>
    </xf>
    <xf numFmtId="0" fontId="27" fillId="0" borderId="35" xfId="0" applyFont="1" applyBorder="1" applyAlignment="1">
      <alignment horizontal="left" indent="1"/>
    </xf>
    <xf numFmtId="0" fontId="27" fillId="0" borderId="23" xfId="0" applyFont="1" applyBorder="1" applyAlignment="1">
      <alignment horizontal="left" indent="1"/>
    </xf>
    <xf numFmtId="0" fontId="27" fillId="0" borderId="30" xfId="0" applyFont="1" applyBorder="1" applyAlignment="1">
      <alignment horizontal="left" indent="1"/>
    </xf>
    <xf numFmtId="0" fontId="26" fillId="0" borderId="6" xfId="0" applyFont="1" applyBorder="1"/>
    <xf numFmtId="0" fontId="27" fillId="0" borderId="11" xfId="0" applyFont="1" applyBorder="1"/>
    <xf numFmtId="0" fontId="27" fillId="0" borderId="12" xfId="0" applyFont="1" applyBorder="1"/>
    <xf numFmtId="44" fontId="0" fillId="0" borderId="12" xfId="1" applyFont="1" applyBorder="1"/>
    <xf numFmtId="0" fontId="26" fillId="0" borderId="11" xfId="0" applyFont="1" applyBorder="1"/>
    <xf numFmtId="165" fontId="27" fillId="0" borderId="12" xfId="0" applyNumberFormat="1" applyFont="1" applyBorder="1"/>
    <xf numFmtId="0" fontId="27" fillId="0" borderId="13" xfId="0" applyFont="1" applyBorder="1"/>
    <xf numFmtId="0" fontId="29" fillId="0" borderId="0" xfId="0" applyFont="1"/>
    <xf numFmtId="0" fontId="3" fillId="0" borderId="9" xfId="2" applyFill="1" applyBorder="1"/>
    <xf numFmtId="0" fontId="0" fillId="0" borderId="15" xfId="0" applyBorder="1"/>
    <xf numFmtId="0" fontId="3" fillId="0" borderId="13" xfId="2" applyFill="1" applyBorder="1"/>
    <xf numFmtId="0" fontId="0" fillId="0" borderId="0" xfId="0" applyAlignment="1">
      <alignment horizontal="left"/>
    </xf>
    <xf numFmtId="0" fontId="0" fillId="0" borderId="1" xfId="0" applyBorder="1"/>
    <xf numFmtId="0" fontId="0" fillId="3" borderId="2" xfId="0" applyFill="1" applyBorder="1"/>
    <xf numFmtId="0" fontId="0" fillId="0" borderId="20" xfId="0" applyBorder="1"/>
    <xf numFmtId="0" fontId="0" fillId="0" borderId="17" xfId="0" applyBorder="1"/>
    <xf numFmtId="0" fontId="30" fillId="0" borderId="0" xfId="2" applyFont="1" applyFill="1" applyBorder="1" applyAlignment="1">
      <alignment horizontal="left"/>
    </xf>
    <xf numFmtId="0" fontId="3" fillId="0" borderId="0" xfId="2" applyFill="1" applyBorder="1" applyAlignment="1"/>
    <xf numFmtId="0" fontId="14" fillId="0" borderId="11" xfId="0" applyFont="1" applyBorder="1" applyAlignment="1">
      <alignment horizontal="center" vertical="center" wrapText="1"/>
    </xf>
    <xf numFmtId="0" fontId="32" fillId="0" borderId="0" xfId="0" applyFont="1"/>
    <xf numFmtId="164" fontId="2" fillId="0" borderId="2" xfId="0" applyNumberFormat="1" applyFont="1" applyBorder="1"/>
    <xf numFmtId="0" fontId="2" fillId="0" borderId="0" xfId="0" applyFont="1" applyAlignment="1">
      <alignment horizontal="left" vertical="top"/>
    </xf>
    <xf numFmtId="0" fontId="2" fillId="0" borderId="0" xfId="0" applyFont="1" applyAlignment="1">
      <alignment horizontal="left" vertical="top" wrapText="1"/>
    </xf>
    <xf numFmtId="164" fontId="2" fillId="0" borderId="2" xfId="1" applyNumberFormat="1" applyFont="1" applyBorder="1"/>
    <xf numFmtId="0" fontId="0" fillId="0" borderId="9" xfId="0" applyBorder="1"/>
    <xf numFmtId="0" fontId="0" fillId="0" borderId="10" xfId="0" applyBorder="1"/>
    <xf numFmtId="0" fontId="14" fillId="0" borderId="0" xfId="0" applyFont="1"/>
    <xf numFmtId="0" fontId="14" fillId="0" borderId="11" xfId="0" applyFont="1" applyBorder="1"/>
    <xf numFmtId="164" fontId="13" fillId="0" borderId="0" xfId="1" applyNumberFormat="1" applyFont="1" applyBorder="1"/>
    <xf numFmtId="164" fontId="13" fillId="0" borderId="0" xfId="0" applyNumberFormat="1" applyFont="1"/>
    <xf numFmtId="0" fontId="12" fillId="0" borderId="0" xfId="2" applyFont="1" applyBorder="1" applyAlignment="1">
      <alignment horizontal="left" vertical="center" indent="5"/>
    </xf>
    <xf numFmtId="164" fontId="27" fillId="4" borderId="5" xfId="1" applyNumberFormat="1" applyFont="1" applyFill="1" applyBorder="1" applyAlignment="1" applyProtection="1"/>
    <xf numFmtId="164" fontId="26" fillId="0" borderId="2" xfId="1" applyNumberFormat="1" applyFont="1" applyFill="1" applyBorder="1" applyAlignment="1" applyProtection="1"/>
    <xf numFmtId="164" fontId="27" fillId="0" borderId="1" xfId="1" applyNumberFormat="1" applyFont="1" applyFill="1" applyBorder="1" applyAlignment="1" applyProtection="1"/>
    <xf numFmtId="164" fontId="27" fillId="0" borderId="4" xfId="1" applyNumberFormat="1" applyFont="1" applyFill="1" applyBorder="1" applyAlignment="1" applyProtection="1"/>
    <xf numFmtId="164" fontId="26" fillId="6" borderId="2" xfId="1" applyNumberFormat="1" applyFont="1" applyFill="1" applyBorder="1" applyAlignment="1" applyProtection="1"/>
    <xf numFmtId="0" fontId="0" fillId="9" borderId="0" xfId="0" applyFill="1"/>
    <xf numFmtId="0" fontId="0" fillId="10" borderId="11" xfId="0" applyFill="1" applyBorder="1"/>
    <xf numFmtId="0" fontId="0" fillId="10" borderId="0" xfId="0" applyFill="1"/>
    <xf numFmtId="0" fontId="0" fillId="11" borderId="11" xfId="0" applyFill="1" applyBorder="1"/>
    <xf numFmtId="0" fontId="10" fillId="11" borderId="0" xfId="0" applyFont="1" applyFill="1"/>
    <xf numFmtId="0" fontId="6" fillId="12" borderId="9" xfId="0" applyFont="1" applyFill="1" applyBorder="1"/>
    <xf numFmtId="0" fontId="0" fillId="12" borderId="11" xfId="0" applyFill="1" applyBorder="1"/>
    <xf numFmtId="0" fontId="6" fillId="12" borderId="10" xfId="0" applyFont="1" applyFill="1" applyBorder="1"/>
    <xf numFmtId="0" fontId="0" fillId="12" borderId="9" xfId="0" applyFill="1" applyBorder="1"/>
    <xf numFmtId="0" fontId="0" fillId="12" borderId="10" xfId="0" applyFill="1" applyBorder="1"/>
    <xf numFmtId="0" fontId="25" fillId="12" borderId="11" xfId="0" applyFont="1" applyFill="1" applyBorder="1"/>
    <xf numFmtId="0" fontId="25" fillId="12" borderId="0" xfId="0" applyFont="1" applyFill="1"/>
    <xf numFmtId="0" fontId="5" fillId="12" borderId="3" xfId="0" applyFont="1" applyFill="1" applyBorder="1"/>
    <xf numFmtId="0" fontId="25" fillId="12" borderId="3" xfId="0" applyFont="1" applyFill="1" applyBorder="1"/>
    <xf numFmtId="0" fontId="25" fillId="12" borderId="14" xfId="0" applyFont="1" applyFill="1" applyBorder="1"/>
    <xf numFmtId="0" fontId="0" fillId="12" borderId="12" xfId="0" applyFill="1" applyBorder="1"/>
    <xf numFmtId="0" fontId="25" fillId="12" borderId="12" xfId="0" applyFont="1" applyFill="1" applyBorder="1"/>
    <xf numFmtId="0" fontId="25" fillId="12" borderId="12" xfId="0" applyFont="1" applyFill="1" applyBorder="1" applyAlignment="1">
      <alignment wrapText="1"/>
    </xf>
    <xf numFmtId="0" fontId="25" fillId="12" borderId="13" xfId="0" applyFont="1" applyFill="1" applyBorder="1"/>
    <xf numFmtId="0" fontId="27" fillId="14" borderId="23" xfId="0" applyFont="1" applyFill="1" applyBorder="1" applyAlignment="1">
      <alignment horizontal="left" indent="1"/>
    </xf>
    <xf numFmtId="0" fontId="27" fillId="14" borderId="31" xfId="0" applyFont="1" applyFill="1" applyBorder="1" applyAlignment="1">
      <alignment horizontal="left" indent="1"/>
    </xf>
    <xf numFmtId="0" fontId="0" fillId="12" borderId="15" xfId="0" applyFill="1" applyBorder="1"/>
    <xf numFmtId="0" fontId="4" fillId="12" borderId="12" xfId="0" applyFont="1" applyFill="1" applyBorder="1"/>
    <xf numFmtId="0" fontId="18" fillId="12" borderId="12" xfId="0" applyFont="1" applyFill="1" applyBorder="1"/>
    <xf numFmtId="0" fontId="4" fillId="12" borderId="11" xfId="0" applyFont="1" applyFill="1" applyBorder="1"/>
    <xf numFmtId="0" fontId="18" fillId="12" borderId="11" xfId="0" applyFont="1" applyFill="1" applyBorder="1" applyAlignment="1">
      <alignment horizontal="center"/>
    </xf>
    <xf numFmtId="0" fontId="18" fillId="12" borderId="11" xfId="0" quotePrefix="1" applyFont="1" applyFill="1" applyBorder="1" applyAlignment="1">
      <alignment horizontal="center"/>
    </xf>
    <xf numFmtId="0" fontId="0" fillId="12" borderId="10" xfId="0" applyFill="1" applyBorder="1" applyAlignment="1">
      <alignment horizontal="left"/>
    </xf>
    <xf numFmtId="0" fontId="0" fillId="12" borderId="0" xfId="0" applyFill="1"/>
    <xf numFmtId="0" fontId="0" fillId="12" borderId="0" xfId="0" applyFill="1" applyAlignment="1">
      <alignment horizontal="left"/>
    </xf>
    <xf numFmtId="0" fontId="13" fillId="12" borderId="0" xfId="0" applyFont="1" applyFill="1"/>
    <xf numFmtId="0" fontId="13" fillId="12" borderId="0" xfId="0" applyFont="1" applyFill="1" applyAlignment="1">
      <alignment horizontal="left" vertical="top" wrapText="1"/>
    </xf>
    <xf numFmtId="0" fontId="2" fillId="12" borderId="0" xfId="0" applyFont="1" applyFill="1"/>
    <xf numFmtId="0" fontId="3" fillId="12" borderId="0" xfId="2" applyFill="1" applyBorder="1" applyAlignment="1"/>
    <xf numFmtId="44" fontId="0" fillId="12" borderId="0" xfId="1" applyFont="1" applyFill="1" applyBorder="1"/>
    <xf numFmtId="0" fontId="0" fillId="12" borderId="0" xfId="0" applyFill="1" applyAlignment="1">
      <alignment horizontal="center"/>
    </xf>
    <xf numFmtId="164" fontId="0" fillId="12" borderId="0" xfId="0" applyNumberFormat="1" applyFill="1"/>
    <xf numFmtId="0" fontId="0" fillId="12" borderId="3" xfId="0" applyFill="1" applyBorder="1"/>
    <xf numFmtId="0" fontId="0" fillId="12" borderId="3" xfId="0" applyFill="1" applyBorder="1" applyAlignment="1">
      <alignment horizontal="left"/>
    </xf>
    <xf numFmtId="0" fontId="0" fillId="12" borderId="13" xfId="0" applyFill="1" applyBorder="1"/>
    <xf numFmtId="164" fontId="0" fillId="12" borderId="0" xfId="1" applyNumberFormat="1" applyFont="1" applyFill="1" applyBorder="1"/>
    <xf numFmtId="0" fontId="0" fillId="12" borderId="14" xfId="0" applyFill="1" applyBorder="1"/>
    <xf numFmtId="0" fontId="2" fillId="12" borderId="11" xfId="0" applyFont="1" applyFill="1" applyBorder="1"/>
    <xf numFmtId="0" fontId="2" fillId="12" borderId="11" xfId="0" applyFont="1" applyFill="1" applyBorder="1" applyAlignment="1">
      <alignment horizontal="center"/>
    </xf>
    <xf numFmtId="0" fontId="2" fillId="12" borderId="11" xfId="0" quotePrefix="1" applyFont="1" applyFill="1" applyBorder="1" applyAlignment="1">
      <alignment horizontal="center"/>
    </xf>
    <xf numFmtId="0" fontId="2" fillId="12" borderId="0" xfId="0" applyFont="1" applyFill="1" applyAlignment="1">
      <alignment horizontal="center"/>
    </xf>
    <xf numFmtId="0" fontId="2" fillId="12" borderId="0" xfId="0" quotePrefix="1" applyFont="1" applyFill="1" applyAlignment="1">
      <alignment horizontal="center"/>
    </xf>
    <xf numFmtId="0" fontId="20" fillId="12" borderId="11" xfId="0" applyFont="1" applyFill="1" applyBorder="1" applyAlignment="1">
      <alignment horizontal="center" vertical="center" wrapText="1"/>
    </xf>
    <xf numFmtId="0" fontId="20" fillId="12" borderId="0" xfId="0" applyFont="1" applyFill="1" applyAlignment="1">
      <alignment horizontal="center" vertical="center" wrapText="1"/>
    </xf>
    <xf numFmtId="0" fontId="20" fillId="12" borderId="12" xfId="0" applyFont="1" applyFill="1" applyBorder="1" applyAlignment="1">
      <alignment horizontal="center" vertical="center" wrapText="1"/>
    </xf>
    <xf numFmtId="0" fontId="6" fillId="12" borderId="0" xfId="0" applyFont="1" applyFill="1"/>
    <xf numFmtId="0" fontId="20" fillId="12" borderId="32" xfId="0" applyFont="1" applyFill="1" applyBorder="1" applyAlignment="1">
      <alignment horizontal="center"/>
    </xf>
    <xf numFmtId="0" fontId="20" fillId="12" borderId="33" xfId="0" applyFont="1" applyFill="1" applyBorder="1" applyAlignment="1">
      <alignment horizontal="center"/>
    </xf>
    <xf numFmtId="0" fontId="20" fillId="12" borderId="34" xfId="0" applyFont="1" applyFill="1" applyBorder="1" applyAlignment="1">
      <alignment horizontal="center"/>
    </xf>
    <xf numFmtId="0" fontId="2" fillId="12" borderId="3" xfId="0" applyFont="1" applyFill="1" applyBorder="1"/>
    <xf numFmtId="0" fontId="0" fillId="12" borderId="3" xfId="0" applyFill="1" applyBorder="1" applyAlignment="1">
      <alignment horizontal="center"/>
    </xf>
    <xf numFmtId="0" fontId="20" fillId="12" borderId="0" xfId="0" applyFont="1" applyFill="1" applyAlignment="1">
      <alignment horizontal="center"/>
    </xf>
    <xf numFmtId="0" fontId="22" fillId="12" borderId="12" xfId="0" applyFont="1" applyFill="1" applyBorder="1"/>
    <xf numFmtId="0" fontId="23" fillId="12" borderId="12" xfId="0" applyFont="1" applyFill="1" applyBorder="1"/>
    <xf numFmtId="0" fontId="8" fillId="12" borderId="12" xfId="0" applyFont="1" applyFill="1" applyBorder="1"/>
    <xf numFmtId="0" fontId="0" fillId="12" borderId="36" xfId="0" applyFill="1" applyBorder="1"/>
    <xf numFmtId="0" fontId="21" fillId="12" borderId="12" xfId="2" applyFont="1" applyFill="1" applyBorder="1" applyAlignment="1"/>
    <xf numFmtId="0" fontId="22" fillId="12" borderId="11" xfId="0" applyFont="1" applyFill="1" applyBorder="1"/>
    <xf numFmtId="0" fontId="22" fillId="12" borderId="9" xfId="0" applyFont="1" applyFill="1" applyBorder="1"/>
    <xf numFmtId="0" fontId="23" fillId="12" borderId="11" xfId="0" applyFont="1" applyFill="1" applyBorder="1"/>
    <xf numFmtId="0" fontId="8" fillId="12" borderId="11" xfId="0" applyFont="1" applyFill="1" applyBorder="1"/>
    <xf numFmtId="0" fontId="8" fillId="12" borderId="13" xfId="0" applyFont="1" applyFill="1" applyBorder="1"/>
    <xf numFmtId="0" fontId="2" fillId="13" borderId="6" xfId="0" applyFont="1" applyFill="1" applyBorder="1"/>
    <xf numFmtId="0" fontId="2" fillId="13" borderId="20" xfId="0" applyFont="1" applyFill="1" applyBorder="1" applyAlignment="1">
      <alignment horizontal="left"/>
    </xf>
    <xf numFmtId="0" fontId="3" fillId="13" borderId="28" xfId="2" applyFill="1" applyBorder="1" applyAlignment="1">
      <alignment horizontal="left"/>
    </xf>
    <xf numFmtId="0" fontId="2" fillId="13" borderId="28" xfId="0" applyFont="1" applyFill="1" applyBorder="1" applyAlignment="1">
      <alignment horizontal="left"/>
    </xf>
    <xf numFmtId="0" fontId="2" fillId="13" borderId="28" xfId="0" applyFont="1" applyFill="1" applyBorder="1" applyAlignment="1">
      <alignment horizontal="right"/>
    </xf>
    <xf numFmtId="0" fontId="2" fillId="13" borderId="20" xfId="0" applyFont="1" applyFill="1" applyBorder="1" applyAlignment="1">
      <alignment horizontal="right"/>
    </xf>
    <xf numFmtId="0" fontId="2" fillId="13" borderId="7" xfId="0" applyFont="1" applyFill="1" applyBorder="1"/>
    <xf numFmtId="0" fontId="2" fillId="13" borderId="29" xfId="0" applyFont="1" applyFill="1" applyBorder="1" applyAlignment="1">
      <alignment horizontal="right"/>
    </xf>
    <xf numFmtId="0" fontId="2" fillId="13" borderId="17" xfId="0" applyFont="1" applyFill="1" applyBorder="1" applyAlignment="1">
      <alignment horizontal="right"/>
    </xf>
    <xf numFmtId="0" fontId="13" fillId="13" borderId="7" xfId="0" applyFont="1" applyFill="1" applyBorder="1"/>
    <xf numFmtId="0" fontId="13" fillId="13" borderId="6" xfId="0" applyFont="1" applyFill="1" applyBorder="1"/>
    <xf numFmtId="0" fontId="14" fillId="13" borderId="7" xfId="0" applyFont="1" applyFill="1" applyBorder="1" applyAlignment="1">
      <alignment horizontal="left" vertical="top"/>
    </xf>
    <xf numFmtId="0" fontId="14" fillId="13" borderId="7" xfId="0" applyFont="1" applyFill="1" applyBorder="1" applyAlignment="1">
      <alignment horizontal="left" vertical="top" wrapText="1"/>
    </xf>
    <xf numFmtId="0" fontId="13" fillId="13" borderId="7" xfId="0" applyFont="1" applyFill="1" applyBorder="1" applyAlignment="1">
      <alignment horizontal="left"/>
    </xf>
    <xf numFmtId="0" fontId="13" fillId="13" borderId="8" xfId="0" applyFont="1" applyFill="1" applyBorder="1"/>
    <xf numFmtId="0" fontId="14" fillId="13" borderId="7" xfId="0" applyFont="1" applyFill="1" applyBorder="1"/>
    <xf numFmtId="0" fontId="13" fillId="12" borderId="0" xfId="0" applyFont="1" applyFill="1" applyAlignment="1">
      <alignment horizontal="left"/>
    </xf>
    <xf numFmtId="0" fontId="0" fillId="0" borderId="25" xfId="0" applyBorder="1"/>
    <xf numFmtId="0" fontId="0" fillId="0" borderId="26" xfId="0" applyBorder="1"/>
    <xf numFmtId="0" fontId="0" fillId="13" borderId="20" xfId="0" applyFill="1" applyBorder="1"/>
    <xf numFmtId="0" fontId="3" fillId="13" borderId="37" xfId="2" applyFill="1" applyBorder="1" applyAlignment="1">
      <alignment horizontal="left"/>
    </xf>
    <xf numFmtId="0" fontId="2" fillId="13" borderId="37" xfId="0" applyFont="1" applyFill="1" applyBorder="1" applyAlignment="1">
      <alignment horizontal="left"/>
    </xf>
    <xf numFmtId="0" fontId="2" fillId="13" borderId="37" xfId="0" applyFont="1" applyFill="1" applyBorder="1" applyAlignment="1">
      <alignment horizontal="right"/>
    </xf>
    <xf numFmtId="0" fontId="11" fillId="0" borderId="0" xfId="2" applyFont="1" applyBorder="1" applyAlignment="1">
      <alignment horizontal="left" vertical="top" wrapText="1"/>
    </xf>
    <xf numFmtId="44" fontId="0" fillId="12" borderId="0" xfId="1" applyFont="1" applyFill="1" applyBorder="1" applyAlignment="1">
      <alignment horizontal="left"/>
    </xf>
    <xf numFmtId="0" fontId="2" fillId="0" borderId="26" xfId="0" applyFont="1" applyBorder="1" applyAlignment="1">
      <alignment horizontal="right"/>
    </xf>
    <xf numFmtId="0" fontId="3" fillId="0" borderId="25" xfId="2" applyBorder="1" applyAlignment="1">
      <alignment horizontal="left" vertical="top" wrapText="1"/>
    </xf>
    <xf numFmtId="0" fontId="3" fillId="0" borderId="20" xfId="2" applyBorder="1" applyAlignment="1">
      <alignment horizontal="left" vertical="top" wrapText="1"/>
    </xf>
    <xf numFmtId="0" fontId="3" fillId="0" borderId="11" xfId="2" applyBorder="1" applyAlignment="1">
      <alignment horizontal="left"/>
    </xf>
    <xf numFmtId="49" fontId="37" fillId="0" borderId="1" xfId="0" applyNumberFormat="1" applyFont="1" applyBorder="1" applyAlignment="1">
      <alignment horizontal="center"/>
    </xf>
    <xf numFmtId="0" fontId="15" fillId="0" borderId="0" xfId="2" applyFont="1" applyBorder="1"/>
    <xf numFmtId="0" fontId="3" fillId="0" borderId="11" xfId="2" applyNumberFormat="1" applyFill="1" applyBorder="1" applyAlignment="1" applyProtection="1"/>
    <xf numFmtId="0" fontId="3" fillId="0" borderId="0" xfId="2" applyFill="1" applyBorder="1"/>
    <xf numFmtId="164" fontId="8" fillId="6" borderId="1" xfId="1" applyNumberFormat="1" applyFont="1" applyFill="1" applyBorder="1" applyAlignment="1"/>
    <xf numFmtId="164" fontId="2" fillId="12" borderId="0" xfId="0" applyNumberFormat="1" applyFont="1" applyFill="1" applyAlignment="1">
      <alignment horizontal="left"/>
    </xf>
    <xf numFmtId="164" fontId="2" fillId="0" borderId="2" xfId="0" applyNumberFormat="1" applyFont="1" applyBorder="1" applyAlignment="1">
      <alignment horizontal="left"/>
    </xf>
    <xf numFmtId="164" fontId="8" fillId="6" borderId="1" xfId="1" applyNumberFormat="1" applyFont="1" applyFill="1" applyBorder="1"/>
    <xf numFmtId="0" fontId="0" fillId="0" borderId="38" xfId="0" applyBorder="1"/>
    <xf numFmtId="0" fontId="0" fillId="0" borderId="39" xfId="0" applyBorder="1"/>
    <xf numFmtId="0" fontId="0" fillId="0" borderId="40" xfId="0" applyBorder="1"/>
    <xf numFmtId="0" fontId="0" fillId="0" borderId="41" xfId="0" applyBorder="1"/>
    <xf numFmtId="0" fontId="0" fillId="12" borderId="42" xfId="0" applyFill="1" applyBorder="1"/>
    <xf numFmtId="0" fontId="43" fillId="0" borderId="0" xfId="2" applyFont="1" applyBorder="1"/>
    <xf numFmtId="0" fontId="13" fillId="0" borderId="39" xfId="0" applyFont="1" applyBorder="1"/>
    <xf numFmtId="0" fontId="13" fillId="0" borderId="42" xfId="0" applyFont="1" applyBorder="1"/>
    <xf numFmtId="0" fontId="13" fillId="0" borderId="43" xfId="0" applyFont="1" applyBorder="1"/>
    <xf numFmtId="0" fontId="13" fillId="0" borderId="41" xfId="0" applyFont="1" applyBorder="1" applyAlignment="1">
      <alignment horizontal="left" vertical="top"/>
    </xf>
    <xf numFmtId="0" fontId="11" fillId="0" borderId="41" xfId="2" applyFont="1" applyBorder="1" applyAlignment="1">
      <alignment horizontal="left" vertical="top" wrapText="1"/>
    </xf>
    <xf numFmtId="0" fontId="13" fillId="0" borderId="41" xfId="0" applyFont="1" applyBorder="1"/>
    <xf numFmtId="0" fontId="13" fillId="0" borderId="41" xfId="0" applyFont="1" applyBorder="1" applyAlignment="1">
      <alignment horizontal="left"/>
    </xf>
    <xf numFmtId="0" fontId="13" fillId="0" borderId="44" xfId="0" applyFont="1" applyBorder="1"/>
    <xf numFmtId="0" fontId="0" fillId="12" borderId="45" xfId="0" applyFill="1" applyBorder="1"/>
    <xf numFmtId="0" fontId="2" fillId="13" borderId="46" xfId="0" applyFont="1" applyFill="1" applyBorder="1"/>
    <xf numFmtId="0" fontId="0" fillId="13" borderId="40" xfId="0" applyFill="1" applyBorder="1"/>
    <xf numFmtId="0" fontId="2" fillId="13" borderId="40" xfId="0" applyFont="1" applyFill="1" applyBorder="1" applyAlignment="1">
      <alignment horizontal="right"/>
    </xf>
    <xf numFmtId="164" fontId="2" fillId="3" borderId="47" xfId="1" applyNumberFormat="1" applyFont="1" applyFill="1" applyBorder="1" applyAlignment="1">
      <alignment horizontal="left"/>
    </xf>
    <xf numFmtId="0" fontId="2" fillId="13" borderId="48" xfId="0" applyFont="1" applyFill="1" applyBorder="1" applyAlignment="1">
      <alignment horizontal="left"/>
    </xf>
    <xf numFmtId="164" fontId="2" fillId="3" borderId="49" xfId="1" applyNumberFormat="1" applyFont="1" applyFill="1" applyBorder="1" applyAlignment="1">
      <alignment horizontal="left"/>
    </xf>
    <xf numFmtId="0" fontId="3" fillId="0" borderId="50" xfId="2" applyFill="1" applyBorder="1"/>
    <xf numFmtId="164" fontId="2" fillId="0" borderId="42" xfId="1" applyNumberFormat="1" applyFont="1" applyFill="1" applyBorder="1" applyAlignment="1">
      <alignment horizontal="left"/>
    </xf>
    <xf numFmtId="0" fontId="3" fillId="0" borderId="51" xfId="2" applyFill="1" applyBorder="1"/>
    <xf numFmtId="0" fontId="3" fillId="0" borderId="52" xfId="2" applyBorder="1"/>
    <xf numFmtId="0" fontId="0" fillId="0" borderId="52" xfId="0" applyBorder="1"/>
    <xf numFmtId="0" fontId="0" fillId="0" borderId="53" xfId="0" applyBorder="1"/>
    <xf numFmtId="0" fontId="0" fillId="0" borderId="44" xfId="0" applyBorder="1" applyAlignment="1">
      <alignment horizontal="left"/>
    </xf>
    <xf numFmtId="164" fontId="28" fillId="7" borderId="57" xfId="4" applyNumberFormat="1" applyFont="1" applyFill="1" applyBorder="1" applyAlignment="1">
      <alignment horizontal="left"/>
    </xf>
    <xf numFmtId="0" fontId="2" fillId="13" borderId="58" xfId="0" applyFont="1" applyFill="1" applyBorder="1" applyAlignment="1">
      <alignment horizontal="left"/>
    </xf>
    <xf numFmtId="164" fontId="28" fillId="3" borderId="59" xfId="4" applyNumberFormat="1" applyFont="1" applyFill="1" applyBorder="1" applyAlignment="1">
      <alignment horizontal="left"/>
    </xf>
    <xf numFmtId="164" fontId="28" fillId="3" borderId="60" xfId="4" applyNumberFormat="1" applyFont="1" applyFill="1" applyBorder="1" applyAlignment="1">
      <alignment horizontal="left"/>
    </xf>
    <xf numFmtId="0" fontId="3" fillId="0" borderId="51" xfId="2" applyFill="1" applyBorder="1" applyAlignment="1"/>
    <xf numFmtId="0" fontId="8" fillId="0" borderId="52" xfId="2" applyFont="1" applyFill="1" applyBorder="1" applyAlignment="1"/>
    <xf numFmtId="0" fontId="3" fillId="0" borderId="52" xfId="2" applyFill="1" applyBorder="1" applyAlignment="1"/>
    <xf numFmtId="164" fontId="0" fillId="0" borderId="44" xfId="0" applyNumberFormat="1" applyBorder="1" applyAlignment="1">
      <alignment horizontal="left"/>
    </xf>
    <xf numFmtId="164" fontId="0" fillId="0" borderId="65" xfId="1" applyNumberFormat="1" applyFont="1" applyFill="1" applyBorder="1" applyAlignment="1" applyProtection="1"/>
    <xf numFmtId="164" fontId="0" fillId="0" borderId="49" xfId="1" applyNumberFormat="1" applyFont="1" applyFill="1" applyBorder="1" applyAlignment="1" applyProtection="1"/>
    <xf numFmtId="164" fontId="0" fillId="4" borderId="49" xfId="1" applyNumberFormat="1" applyFont="1" applyFill="1" applyBorder="1" applyAlignment="1"/>
    <xf numFmtId="164" fontId="0" fillId="4" borderId="59" xfId="1" applyNumberFormat="1" applyFont="1" applyFill="1" applyBorder="1" applyAlignment="1"/>
    <xf numFmtId="0" fontId="2" fillId="0" borderId="67" xfId="0" applyFont="1" applyBorder="1"/>
    <xf numFmtId="44" fontId="0" fillId="0" borderId="41" xfId="1" applyFont="1" applyFill="1" applyBorder="1" applyAlignment="1"/>
    <xf numFmtId="164" fontId="2" fillId="0" borderId="68" xfId="1" applyNumberFormat="1" applyFont="1" applyFill="1" applyBorder="1" applyAlignment="1" applyProtection="1"/>
    <xf numFmtId="164" fontId="0" fillId="4" borderId="65" xfId="1" applyNumberFormat="1" applyFont="1" applyFill="1" applyBorder="1"/>
    <xf numFmtId="164" fontId="0" fillId="4" borderId="49" xfId="1" applyNumberFormat="1" applyFont="1" applyFill="1" applyBorder="1"/>
    <xf numFmtId="164" fontId="0" fillId="4" borderId="72" xfId="1" applyNumberFormat="1" applyFont="1" applyFill="1" applyBorder="1"/>
    <xf numFmtId="44" fontId="0" fillId="0" borderId="41" xfId="1" applyFont="1" applyBorder="1"/>
    <xf numFmtId="0" fontId="0" fillId="0" borderId="41" xfId="0" applyBorder="1" applyAlignment="1">
      <alignment horizontal="center"/>
    </xf>
    <xf numFmtId="164" fontId="2" fillId="0" borderId="68" xfId="0" applyNumberFormat="1" applyFont="1" applyBorder="1" applyAlignment="1">
      <alignment horizontal="left"/>
    </xf>
    <xf numFmtId="0" fontId="2" fillId="13" borderId="54" xfId="0" applyFont="1" applyFill="1" applyBorder="1" applyAlignment="1">
      <alignment horizontal="left" vertical="top"/>
    </xf>
    <xf numFmtId="0" fontId="0" fillId="13" borderId="55" xfId="0" applyFill="1" applyBorder="1"/>
    <xf numFmtId="0" fontId="2" fillId="13" borderId="55" xfId="0" applyFont="1" applyFill="1" applyBorder="1" applyAlignment="1">
      <alignment horizontal="left" vertical="top" wrapText="1"/>
    </xf>
    <xf numFmtId="0" fontId="0" fillId="13" borderId="73" xfId="0" applyFill="1" applyBorder="1"/>
    <xf numFmtId="0" fontId="3" fillId="0" borderId="50" xfId="2" applyBorder="1" applyAlignment="1">
      <alignment horizontal="left" vertical="top" wrapText="1"/>
    </xf>
    <xf numFmtId="0" fontId="0" fillId="0" borderId="42" xfId="0" applyBorder="1"/>
    <xf numFmtId="0" fontId="3" fillId="0" borderId="48" xfId="2" applyBorder="1" applyAlignment="1">
      <alignment horizontal="left" vertical="top" wrapText="1"/>
    </xf>
    <xf numFmtId="0" fontId="3" fillId="0" borderId="52" xfId="2" applyBorder="1" applyAlignment="1">
      <alignment horizontal="left" vertical="top" wrapText="1"/>
    </xf>
    <xf numFmtId="0" fontId="0" fillId="0" borderId="44" xfId="0" applyBorder="1"/>
    <xf numFmtId="164" fontId="0" fillId="0" borderId="49" xfId="1" applyNumberFormat="1" applyFont="1" applyBorder="1"/>
    <xf numFmtId="0" fontId="3" fillId="0" borderId="41" xfId="2" applyBorder="1" applyAlignment="1"/>
    <xf numFmtId="0" fontId="0" fillId="0" borderId="77" xfId="0" applyBorder="1" applyAlignment="1">
      <alignment horizontal="center"/>
    </xf>
    <xf numFmtId="164" fontId="2" fillId="0" borderId="44" xfId="1" applyNumberFormat="1" applyFont="1" applyBorder="1"/>
    <xf numFmtId="164" fontId="2" fillId="0" borderId="44" xfId="0" applyNumberFormat="1" applyFont="1" applyBorder="1"/>
    <xf numFmtId="0" fontId="2" fillId="13" borderId="54" xfId="0" applyFont="1" applyFill="1" applyBorder="1" applyAlignment="1">
      <alignment horizontal="left"/>
    </xf>
    <xf numFmtId="0" fontId="2" fillId="13" borderId="55" xfId="0" applyFont="1" applyFill="1" applyBorder="1" applyAlignment="1">
      <alignment horizontal="left"/>
    </xf>
    <xf numFmtId="0" fontId="2" fillId="13" borderId="78" xfId="0" applyFont="1" applyFill="1" applyBorder="1" applyAlignment="1">
      <alignment horizontal="left"/>
    </xf>
    <xf numFmtId="164" fontId="2" fillId="0" borderId="79" xfId="0" applyNumberFormat="1" applyFont="1" applyBorder="1"/>
    <xf numFmtId="164" fontId="28" fillId="3" borderId="49" xfId="4" applyNumberFormat="1" applyFont="1" applyFill="1" applyBorder="1" applyAlignment="1">
      <alignment horizontal="left"/>
    </xf>
    <xf numFmtId="164" fontId="0" fillId="0" borderId="80" xfId="0" applyNumberFormat="1" applyBorder="1" applyAlignment="1">
      <alignment horizontal="left"/>
    </xf>
    <xf numFmtId="164" fontId="2" fillId="3" borderId="47" xfId="1" applyNumberFormat="1" applyFont="1" applyFill="1" applyBorder="1"/>
    <xf numFmtId="164" fontId="2" fillId="3" borderId="49" xfId="1" applyNumberFormat="1" applyFont="1" applyFill="1" applyBorder="1"/>
    <xf numFmtId="164" fontId="2" fillId="0" borderId="42" xfId="1" applyNumberFormat="1" applyFont="1" applyFill="1" applyBorder="1"/>
    <xf numFmtId="0" fontId="2" fillId="13" borderId="69" xfId="0" applyFont="1" applyFill="1" applyBorder="1"/>
    <xf numFmtId="0" fontId="4" fillId="13" borderId="70" xfId="0" applyFont="1" applyFill="1" applyBorder="1"/>
    <xf numFmtId="0" fontId="4" fillId="13" borderId="71" xfId="0" applyFont="1" applyFill="1" applyBorder="1"/>
    <xf numFmtId="0" fontId="12" fillId="0" borderId="41" xfId="2" applyFont="1" applyBorder="1" applyAlignment="1"/>
    <xf numFmtId="0" fontId="4" fillId="0" borderId="41" xfId="0" applyFont="1" applyBorder="1"/>
    <xf numFmtId="0" fontId="4" fillId="0" borderId="44" xfId="0" applyFont="1" applyBorder="1"/>
    <xf numFmtId="164" fontId="0" fillId="0" borderId="81" xfId="1" applyNumberFormat="1" applyFont="1" applyBorder="1"/>
    <xf numFmtId="164" fontId="0" fillId="4" borderId="59" xfId="1" applyNumberFormat="1" applyFont="1" applyFill="1" applyBorder="1"/>
    <xf numFmtId="0" fontId="2" fillId="0" borderId="83" xfId="0" applyFont="1" applyBorder="1"/>
    <xf numFmtId="0" fontId="3" fillId="0" borderId="84" xfId="2" applyBorder="1" applyAlignment="1"/>
    <xf numFmtId="44" fontId="0" fillId="0" borderId="84" xfId="1" applyFont="1" applyBorder="1"/>
    <xf numFmtId="0" fontId="0" fillId="0" borderId="85" xfId="0" applyBorder="1" applyAlignment="1">
      <alignment horizontal="center"/>
    </xf>
    <xf numFmtId="164" fontId="2" fillId="0" borderId="68" xfId="1" applyNumberFormat="1" applyFont="1" applyBorder="1"/>
    <xf numFmtId="164" fontId="0" fillId="4" borderId="81" xfId="1" applyNumberFormat="1" applyFont="1" applyFill="1" applyBorder="1"/>
    <xf numFmtId="0" fontId="0" fillId="0" borderId="84" xfId="0" applyBorder="1"/>
    <xf numFmtId="44" fontId="0" fillId="0" borderId="84" xfId="1" applyFont="1" applyFill="1" applyBorder="1"/>
    <xf numFmtId="164" fontId="2" fillId="0" borderId="86" xfId="1" applyNumberFormat="1" applyFont="1" applyBorder="1"/>
    <xf numFmtId="164" fontId="2" fillId="0" borderId="76" xfId="0" applyNumberFormat="1" applyFont="1" applyBorder="1"/>
    <xf numFmtId="0" fontId="0" fillId="12" borderId="87" xfId="0" applyFill="1" applyBorder="1"/>
    <xf numFmtId="164" fontId="0" fillId="0" borderId="65" xfId="1" applyNumberFormat="1" applyFont="1" applyBorder="1"/>
    <xf numFmtId="0" fontId="0" fillId="0" borderId="64" xfId="0" applyBorder="1"/>
    <xf numFmtId="164" fontId="2" fillId="0" borderId="88" xfId="1" applyNumberFormat="1" applyFont="1" applyBorder="1"/>
    <xf numFmtId="164" fontId="2" fillId="0" borderId="47" xfId="0" applyNumberFormat="1" applyFont="1" applyBorder="1"/>
    <xf numFmtId="164" fontId="2" fillId="3" borderId="49" xfId="0" applyNumberFormat="1" applyFont="1" applyFill="1" applyBorder="1"/>
    <xf numFmtId="0" fontId="0" fillId="13" borderId="70" xfId="0" applyFill="1" applyBorder="1"/>
    <xf numFmtId="0" fontId="0" fillId="13" borderId="89" xfId="0" applyFill="1" applyBorder="1"/>
    <xf numFmtId="164" fontId="2" fillId="3" borderId="79" xfId="1" applyNumberFormat="1" applyFont="1" applyFill="1" applyBorder="1"/>
    <xf numFmtId="0" fontId="2" fillId="13" borderId="90" xfId="0" applyFont="1" applyFill="1" applyBorder="1" applyAlignment="1">
      <alignment horizontal="left"/>
    </xf>
    <xf numFmtId="164" fontId="2" fillId="3" borderId="81" xfId="1" applyNumberFormat="1" applyFont="1" applyFill="1" applyBorder="1"/>
    <xf numFmtId="0" fontId="0" fillId="0" borderId="46" xfId="0" applyBorder="1"/>
    <xf numFmtId="0" fontId="18" fillId="0" borderId="40" xfId="0" applyFont="1" applyBorder="1" applyAlignment="1">
      <alignment vertical="center"/>
    </xf>
    <xf numFmtId="0" fontId="6" fillId="0" borderId="40" xfId="0" applyFont="1" applyBorder="1"/>
    <xf numFmtId="0" fontId="0" fillId="0" borderId="91" xfId="0" applyBorder="1"/>
    <xf numFmtId="0" fontId="18" fillId="0" borderId="0" xfId="0" applyFont="1" applyAlignment="1">
      <alignment vertical="center"/>
    </xf>
    <xf numFmtId="0" fontId="4" fillId="0" borderId="0" xfId="0" applyFont="1" applyAlignment="1">
      <alignment vertical="center"/>
    </xf>
    <xf numFmtId="0" fontId="17" fillId="7" borderId="0" xfId="2" applyFont="1" applyFill="1" applyBorder="1" applyAlignment="1">
      <alignment horizontal="left"/>
    </xf>
    <xf numFmtId="0" fontId="12" fillId="0" borderId="0" xfId="2" applyFont="1" applyBorder="1" applyAlignment="1">
      <alignment horizontal="left"/>
    </xf>
    <xf numFmtId="0" fontId="4" fillId="0" borderId="0" xfId="0" applyFont="1" applyAlignment="1">
      <alignment horizontal="left"/>
    </xf>
    <xf numFmtId="0" fontId="34" fillId="0" borderId="0" xfId="0" applyFont="1"/>
    <xf numFmtId="0" fontId="0" fillId="0" borderId="0" xfId="0" applyAlignment="1">
      <alignment horizontal="left" vertical="center" indent="5"/>
    </xf>
    <xf numFmtId="0" fontId="0" fillId="0" borderId="67" xfId="0" applyBorder="1"/>
    <xf numFmtId="0" fontId="6" fillId="0" borderId="41" xfId="0" applyFont="1" applyBorder="1"/>
    <xf numFmtId="0" fontId="2" fillId="0" borderId="74" xfId="0" applyFont="1" applyBorder="1"/>
    <xf numFmtId="0" fontId="3" fillId="0" borderId="92" xfId="2" applyBorder="1" applyAlignment="1">
      <alignment horizontal="left"/>
    </xf>
    <xf numFmtId="0" fontId="3" fillId="0" borderId="55" xfId="2" applyBorder="1" applyAlignment="1">
      <alignment horizontal="center"/>
    </xf>
    <xf numFmtId="0" fontId="3" fillId="0" borderId="73" xfId="2" applyBorder="1" applyAlignment="1">
      <alignment horizontal="center"/>
    </xf>
    <xf numFmtId="0" fontId="2" fillId="0" borderId="64" xfId="0" applyFont="1" applyBorder="1"/>
    <xf numFmtId="0" fontId="2" fillId="0" borderId="75" xfId="0" applyFont="1" applyBorder="1" applyAlignment="1">
      <alignment horizontal="center"/>
    </xf>
    <xf numFmtId="0" fontId="2" fillId="0" borderId="76" xfId="0" applyFont="1" applyBorder="1" applyAlignment="1">
      <alignment horizontal="center"/>
    </xf>
    <xf numFmtId="49" fontId="37" fillId="0" borderId="49" xfId="0" applyNumberFormat="1" applyFont="1" applyBorder="1" applyAlignment="1">
      <alignment horizontal="center"/>
    </xf>
    <xf numFmtId="49" fontId="0" fillId="0" borderId="49" xfId="0" applyNumberFormat="1" applyBorder="1" applyAlignment="1">
      <alignment horizontal="center"/>
    </xf>
    <xf numFmtId="0" fontId="2" fillId="0" borderId="95" xfId="0" applyFont="1" applyBorder="1"/>
    <xf numFmtId="0" fontId="14" fillId="0" borderId="39" xfId="0" applyFont="1" applyBorder="1"/>
    <xf numFmtId="0" fontId="10" fillId="0" borderId="42" xfId="0" applyFont="1" applyBorder="1"/>
    <xf numFmtId="0" fontId="13" fillId="0" borderId="0" xfId="0" applyFont="1" applyAlignment="1">
      <alignment vertical="top"/>
    </xf>
    <xf numFmtId="164" fontId="13" fillId="0" borderId="42" xfId="1" applyNumberFormat="1" applyFont="1" applyFill="1" applyBorder="1"/>
    <xf numFmtId="0" fontId="14" fillId="0" borderId="39" xfId="0" applyFont="1" applyBorder="1" applyAlignment="1">
      <alignment vertical="top"/>
    </xf>
    <xf numFmtId="0" fontId="13" fillId="0" borderId="0" xfId="0" applyFont="1" applyAlignment="1">
      <alignment vertical="top" wrapText="1"/>
    </xf>
    <xf numFmtId="0" fontId="14" fillId="0" borderId="67" xfId="0" applyFont="1" applyBorder="1"/>
    <xf numFmtId="0" fontId="40" fillId="0" borderId="67" xfId="0" applyFont="1" applyBorder="1" applyAlignment="1">
      <alignment horizontal="left" vertical="top"/>
    </xf>
    <xf numFmtId="0" fontId="14" fillId="8" borderId="9" xfId="0"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1" fillId="0" borderId="0" xfId="2" applyFont="1" applyBorder="1" applyAlignment="1">
      <alignment horizontal="left" vertical="top" wrapText="1"/>
    </xf>
    <xf numFmtId="0" fontId="35" fillId="0" borderId="0" xfId="2" applyFont="1" applyBorder="1" applyAlignment="1">
      <alignment horizontal="left" vertical="top" wrapText="1"/>
    </xf>
    <xf numFmtId="0" fontId="20" fillId="13" borderId="9" xfId="0" applyFont="1" applyFill="1" applyBorder="1" applyAlignment="1">
      <alignment horizontal="center" vertical="center"/>
    </xf>
    <xf numFmtId="0" fontId="20" fillId="13" borderId="10" xfId="0" applyFont="1" applyFill="1" applyBorder="1" applyAlignment="1">
      <alignment horizontal="center" vertical="center"/>
    </xf>
    <xf numFmtId="0" fontId="20" fillId="13" borderId="15" xfId="0" applyFont="1" applyFill="1" applyBorder="1" applyAlignment="1">
      <alignment horizontal="center" vertical="center"/>
    </xf>
    <xf numFmtId="0" fontId="20" fillId="13" borderId="13" xfId="0" applyFont="1" applyFill="1" applyBorder="1" applyAlignment="1">
      <alignment horizontal="center" vertical="center"/>
    </xf>
    <xf numFmtId="0" fontId="20" fillId="13" borderId="3" xfId="0" applyFont="1" applyFill="1" applyBorder="1" applyAlignment="1">
      <alignment horizontal="center" vertical="center"/>
    </xf>
    <xf numFmtId="0" fontId="20" fillId="13" borderId="14" xfId="0" applyFont="1" applyFill="1" applyBorder="1" applyAlignment="1">
      <alignment horizontal="center" vertical="center"/>
    </xf>
    <xf numFmtId="0" fontId="13" fillId="0" borderId="0" xfId="0" applyFont="1" applyAlignment="1">
      <alignment vertical="top" wrapText="1"/>
    </xf>
    <xf numFmtId="0" fontId="13" fillId="0" borderId="32" xfId="0" applyFont="1" applyBorder="1" applyAlignment="1">
      <alignment vertical="top" wrapText="1"/>
    </xf>
    <xf numFmtId="0" fontId="0" fillId="0" borderId="0" xfId="0" applyAlignment="1">
      <alignment horizontal="left" vertical="top" wrapText="1"/>
    </xf>
    <xf numFmtId="0" fontId="40" fillId="0" borderId="1" xfId="0" applyFont="1" applyBorder="1" applyAlignment="1">
      <alignment horizontal="left" vertical="top" wrapText="1"/>
    </xf>
    <xf numFmtId="0" fontId="0" fillId="0" borderId="1" xfId="0" applyBorder="1" applyAlignment="1">
      <alignment horizontal="left" vertical="top" wrapText="1"/>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8" fillId="0" borderId="11" xfId="0" applyFont="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4" fillId="0" borderId="9" xfId="0" applyFont="1" applyBorder="1" applyAlignment="1">
      <alignment horizontal="left" vertical="top" wrapText="1"/>
    </xf>
    <xf numFmtId="0" fontId="4" fillId="0" borderId="15"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165" fontId="27" fillId="0" borderId="12" xfId="0" applyNumberFormat="1" applyFont="1" applyBorder="1" applyAlignment="1">
      <alignment vertical="top" wrapText="1"/>
    </xf>
    <xf numFmtId="165" fontId="27" fillId="0" borderId="14" xfId="0" applyNumberFormat="1" applyFont="1" applyBorder="1" applyAlignment="1">
      <alignment vertical="top" wrapText="1"/>
    </xf>
    <xf numFmtId="0" fontId="26" fillId="13" borderId="6" xfId="0" applyFont="1" applyFill="1" applyBorder="1" applyAlignment="1">
      <alignment horizontal="center" vertical="center"/>
    </xf>
    <xf numFmtId="0" fontId="26" fillId="13" borderId="8" xfId="0" applyFont="1" applyFill="1" applyBorder="1" applyAlignment="1">
      <alignment horizontal="center" vertical="center"/>
    </xf>
    <xf numFmtId="0" fontId="4" fillId="0" borderId="6" xfId="0" applyFont="1" applyBorder="1" applyAlignment="1">
      <alignment horizontal="center" vertical="top" wrapText="1"/>
    </xf>
    <xf numFmtId="0" fontId="4" fillId="0" borderId="8" xfId="0" applyFont="1" applyBorder="1" applyAlignment="1">
      <alignment horizontal="center" vertical="top" wrapText="1"/>
    </xf>
    <xf numFmtId="0" fontId="4" fillId="0" borderId="0" xfId="0" applyFont="1" applyAlignment="1">
      <alignment horizontal="left" vertical="top" wrapText="1"/>
    </xf>
    <xf numFmtId="0" fontId="2" fillId="13" borderId="61" xfId="0" applyFont="1" applyFill="1" applyBorder="1" applyAlignment="1">
      <alignment horizontal="center"/>
    </xf>
    <xf numFmtId="0" fontId="2" fillId="13" borderId="62" xfId="0" applyFont="1" applyFill="1" applyBorder="1" applyAlignment="1">
      <alignment horizontal="center"/>
    </xf>
    <xf numFmtId="0" fontId="2" fillId="13" borderId="63" xfId="0" applyFont="1" applyFill="1" applyBorder="1" applyAlignment="1">
      <alignment horizontal="center"/>
    </xf>
    <xf numFmtId="0" fontId="2" fillId="13" borderId="69" xfId="0" applyFont="1" applyFill="1" applyBorder="1" applyAlignment="1">
      <alignment horizontal="center"/>
    </xf>
    <xf numFmtId="0" fontId="2" fillId="13" borderId="70" xfId="0" applyFont="1" applyFill="1" applyBorder="1" applyAlignment="1">
      <alignment horizontal="center"/>
    </xf>
    <xf numFmtId="0" fontId="2" fillId="13" borderId="71" xfId="0" applyFont="1" applyFill="1" applyBorder="1" applyAlignment="1">
      <alignment horizontal="center"/>
    </xf>
    <xf numFmtId="0" fontId="0" fillId="0" borderId="39" xfId="0" applyBorder="1" applyAlignment="1"/>
    <xf numFmtId="0" fontId="0" fillId="0" borderId="0" xfId="0" applyAlignment="1"/>
    <xf numFmtId="0" fontId="0" fillId="0" borderId="64" xfId="0" applyBorder="1" applyAlignment="1"/>
    <xf numFmtId="0" fontId="0" fillId="0" borderId="1" xfId="0" applyBorder="1" applyAlignment="1"/>
    <xf numFmtId="0" fontId="8" fillId="0" borderId="64" xfId="0" applyFont="1" applyBorder="1" applyAlignment="1"/>
    <xf numFmtId="0" fontId="8" fillId="0" borderId="1" xfId="0" applyFont="1" applyBorder="1" applyAlignment="1"/>
    <xf numFmtId="0" fontId="2" fillId="13" borderId="54" xfId="0" applyFont="1" applyFill="1" applyBorder="1" applyAlignment="1">
      <alignment horizontal="left"/>
    </xf>
    <xf numFmtId="0" fontId="2" fillId="13" borderId="55" xfId="0" applyFont="1" applyFill="1" applyBorder="1" applyAlignment="1">
      <alignment horizontal="left"/>
    </xf>
    <xf numFmtId="0" fontId="2" fillId="13" borderId="56" xfId="0" applyFont="1" applyFill="1" applyBorder="1" applyAlignment="1">
      <alignment horizontal="left"/>
    </xf>
    <xf numFmtId="0" fontId="0" fillId="0" borderId="48" xfId="0" applyBorder="1" applyAlignment="1"/>
    <xf numFmtId="0" fontId="0" fillId="0" borderId="20" xfId="0" applyBorder="1" applyAlignment="1"/>
    <xf numFmtId="0" fontId="0" fillId="0" borderId="17" xfId="0" applyBorder="1" applyAlignment="1"/>
    <xf numFmtId="0" fontId="20" fillId="13" borderId="9" xfId="0" applyFont="1" applyFill="1" applyBorder="1" applyAlignment="1">
      <alignment horizontal="center" vertical="center" wrapText="1"/>
    </xf>
    <xf numFmtId="0" fontId="20" fillId="13" borderId="10" xfId="0" applyFont="1" applyFill="1" applyBorder="1" applyAlignment="1">
      <alignment horizontal="center" vertical="center" wrapText="1"/>
    </xf>
    <xf numFmtId="0" fontId="20" fillId="13" borderId="15" xfId="0" applyFont="1" applyFill="1" applyBorder="1" applyAlignment="1">
      <alignment horizontal="center" vertical="center" wrapText="1"/>
    </xf>
    <xf numFmtId="0" fontId="20" fillId="13" borderId="13" xfId="0" applyFont="1" applyFill="1" applyBorder="1" applyAlignment="1">
      <alignment horizontal="center" vertical="center" wrapText="1"/>
    </xf>
    <xf numFmtId="0" fontId="20" fillId="13" borderId="3" xfId="0" applyFont="1" applyFill="1" applyBorder="1" applyAlignment="1">
      <alignment horizontal="center" vertical="center" wrapText="1"/>
    </xf>
    <xf numFmtId="0" fontId="20" fillId="13" borderId="14" xfId="0" applyFont="1" applyFill="1" applyBorder="1" applyAlignment="1">
      <alignment horizontal="center" vertical="center" wrapText="1"/>
    </xf>
    <xf numFmtId="0" fontId="8" fillId="0" borderId="66" xfId="0" applyFont="1" applyBorder="1" applyAlignment="1"/>
    <xf numFmtId="0" fontId="8" fillId="0" borderId="21" xfId="0" applyFont="1" applyBorder="1" applyAlignment="1"/>
    <xf numFmtId="0" fontId="8" fillId="0" borderId="18" xfId="0" applyFont="1" applyBorder="1" applyAlignment="1"/>
    <xf numFmtId="0" fontId="2" fillId="8" borderId="9" xfId="0" applyFont="1" applyFill="1" applyBorder="1" applyAlignment="1">
      <alignment horizontal="left" vertical="center" wrapText="1"/>
    </xf>
    <xf numFmtId="0" fontId="2" fillId="8" borderId="10" xfId="0" applyFont="1" applyFill="1" applyBorder="1" applyAlignment="1">
      <alignment horizontal="left" vertical="center" wrapText="1"/>
    </xf>
    <xf numFmtId="0" fontId="2" fillId="8" borderId="13" xfId="0" applyFont="1" applyFill="1" applyBorder="1" applyAlignment="1">
      <alignment horizontal="left" vertical="center" wrapText="1"/>
    </xf>
    <xf numFmtId="0" fontId="2" fillId="8" borderId="3" xfId="0" applyFont="1" applyFill="1" applyBorder="1" applyAlignment="1">
      <alignment horizontal="left" vertical="center" wrapText="1"/>
    </xf>
    <xf numFmtId="0" fontId="2" fillId="13" borderId="74" xfId="0" applyFont="1" applyFill="1" applyBorder="1" applyAlignment="1">
      <alignment horizontal="center"/>
    </xf>
    <xf numFmtId="0" fontId="2" fillId="13" borderId="75" xfId="0" applyFont="1" applyFill="1" applyBorder="1" applyAlignment="1">
      <alignment horizontal="center"/>
    </xf>
    <xf numFmtId="0" fontId="2" fillId="13" borderId="76" xfId="0" applyFont="1" applyFill="1" applyBorder="1" applyAlignment="1">
      <alignment horizontal="center"/>
    </xf>
    <xf numFmtId="0" fontId="2" fillId="13" borderId="46" xfId="0" applyFont="1" applyFill="1" applyBorder="1" applyAlignment="1">
      <alignment horizontal="center"/>
    </xf>
    <xf numFmtId="0" fontId="2" fillId="13" borderId="40" xfId="0" applyFont="1" applyFill="1" applyBorder="1" applyAlignment="1">
      <alignment horizontal="center"/>
    </xf>
    <xf numFmtId="0" fontId="2" fillId="8" borderId="15" xfId="0" applyFont="1" applyFill="1" applyBorder="1" applyAlignment="1">
      <alignment horizontal="left" vertical="center" wrapText="1"/>
    </xf>
    <xf numFmtId="0" fontId="2" fillId="8" borderId="14" xfId="0" applyFont="1" applyFill="1" applyBorder="1" applyAlignment="1">
      <alignment horizontal="left" vertical="center" wrapText="1"/>
    </xf>
    <xf numFmtId="0" fontId="8" fillId="0" borderId="82" xfId="0" applyFont="1" applyBorder="1" applyAlignment="1"/>
    <xf numFmtId="0" fontId="8" fillId="0" borderId="4" xfId="0" applyFont="1" applyBorder="1" applyAlignment="1"/>
    <xf numFmtId="0" fontId="8" fillId="0" borderId="58" xfId="0" applyFont="1" applyBorder="1" applyAlignment="1"/>
    <xf numFmtId="0" fontId="8" fillId="0" borderId="28" xfId="0" applyFont="1" applyBorder="1" applyAlignment="1"/>
    <xf numFmtId="0" fontId="8" fillId="0" borderId="29" xfId="0" applyFont="1" applyBorder="1" applyAlignment="1"/>
    <xf numFmtId="0" fontId="8" fillId="0" borderId="48" xfId="2" applyFont="1" applyBorder="1" applyAlignment="1"/>
    <xf numFmtId="0" fontId="8" fillId="0" borderId="20" xfId="2" applyFont="1" applyBorder="1" applyAlignment="1"/>
    <xf numFmtId="0" fontId="8" fillId="0" borderId="17" xfId="2" applyFont="1" applyBorder="1" applyAlignment="1"/>
    <xf numFmtId="0" fontId="3" fillId="0" borderId="19" xfId="2" applyBorder="1" applyAlignment="1">
      <alignment horizontal="center"/>
    </xf>
    <xf numFmtId="0" fontId="3" fillId="0" borderId="17" xfId="2" applyBorder="1" applyAlignment="1">
      <alignment horizontal="center"/>
    </xf>
    <xf numFmtId="0" fontId="8" fillId="0" borderId="48" xfId="0" applyFont="1" applyBorder="1" applyAlignment="1"/>
    <xf numFmtId="0" fontId="8" fillId="0" borderId="20" xfId="0" applyFont="1" applyBorder="1" applyAlignment="1"/>
    <xf numFmtId="0" fontId="8" fillId="0" borderId="17" xfId="0" applyFont="1" applyBorder="1" applyAlignment="1"/>
    <xf numFmtId="0" fontId="15" fillId="0" borderId="0" xfId="2" applyFont="1" applyBorder="1" applyAlignment="1"/>
    <xf numFmtId="0" fontId="15" fillId="0" borderId="12" xfId="2" applyFont="1" applyBorder="1" applyAlignment="1"/>
    <xf numFmtId="0" fontId="20" fillId="13" borderId="11" xfId="0" applyFont="1" applyFill="1" applyBorder="1" applyAlignment="1">
      <alignment horizontal="center" vertical="center" wrapText="1"/>
    </xf>
    <xf numFmtId="0" fontId="20" fillId="13" borderId="0" xfId="0" applyFont="1" applyFill="1" applyAlignment="1">
      <alignment horizontal="center" vertical="center" wrapText="1"/>
    </xf>
    <xf numFmtId="0" fontId="20" fillId="13" borderId="12" xfId="0" applyFont="1" applyFill="1" applyBorder="1" applyAlignment="1">
      <alignment horizontal="center" vertical="center" wrapText="1"/>
    </xf>
    <xf numFmtId="0" fontId="0" fillId="7" borderId="0" xfId="0" applyFill="1" applyAlignment="1">
      <alignment horizontal="left" vertical="top" wrapText="1"/>
    </xf>
    <xf numFmtId="0" fontId="17" fillId="0" borderId="0" xfId="2" applyFont="1" applyBorder="1" applyAlignment="1">
      <alignment horizontal="left"/>
    </xf>
    <xf numFmtId="0" fontId="12" fillId="0" borderId="0" xfId="2" applyFont="1" applyBorder="1" applyAlignment="1">
      <alignment horizontal="left"/>
    </xf>
    <xf numFmtId="0" fontId="0" fillId="0" borderId="96" xfId="0" applyBorder="1" applyAlignment="1">
      <alignment horizontal="center"/>
    </xf>
    <xf numFmtId="0" fontId="0" fillId="0" borderId="97" xfId="0" applyBorder="1" applyAlignment="1">
      <alignment horizontal="center"/>
    </xf>
    <xf numFmtId="0" fontId="19" fillId="13" borderId="6" xfId="0" applyFont="1" applyFill="1" applyBorder="1" applyAlignment="1">
      <alignment horizontal="center"/>
    </xf>
    <xf numFmtId="0" fontId="19" fillId="13" borderId="7" xfId="0" applyFont="1" applyFill="1" applyBorder="1" applyAlignment="1">
      <alignment horizontal="center"/>
    </xf>
    <xf numFmtId="0" fontId="19" fillId="13" borderId="8" xfId="0" applyFont="1" applyFill="1" applyBorder="1" applyAlignment="1">
      <alignment horizontal="center"/>
    </xf>
    <xf numFmtId="49" fontId="0" fillId="0" borderId="1" xfId="0" applyNumberFormat="1" applyBorder="1" applyAlignment="1">
      <alignment horizontal="center"/>
    </xf>
    <xf numFmtId="49" fontId="0" fillId="0" borderId="49" xfId="0" applyNumberFormat="1" applyBorder="1" applyAlignment="1">
      <alignment horizontal="center"/>
    </xf>
    <xf numFmtId="0" fontId="19" fillId="13" borderId="6" xfId="0" applyFont="1" applyFill="1" applyBorder="1" applyAlignment="1">
      <alignment horizontal="center" vertical="center"/>
    </xf>
    <xf numFmtId="0" fontId="19" fillId="13" borderId="7" xfId="0" applyFont="1" applyFill="1" applyBorder="1" applyAlignment="1">
      <alignment horizontal="center" vertical="center"/>
    </xf>
    <xf numFmtId="0" fontId="19" fillId="13" borderId="8" xfId="0" applyFont="1" applyFill="1" applyBorder="1" applyAlignment="1">
      <alignment horizontal="center" vertical="center"/>
    </xf>
    <xf numFmtId="0" fontId="24" fillId="0" borderId="51" xfId="0" applyFont="1" applyBorder="1" applyAlignment="1"/>
    <xf numFmtId="0" fontId="24" fillId="0" borderId="52" xfId="0" applyFont="1" applyBorder="1" applyAlignment="1"/>
    <xf numFmtId="0" fontId="24" fillId="0" borderId="94" xfId="0" applyFont="1" applyBorder="1" applyAlignment="1"/>
    <xf numFmtId="0" fontId="3" fillId="0" borderId="19" xfId="2" applyBorder="1" applyAlignment="1">
      <alignment horizontal="left"/>
    </xf>
    <xf numFmtId="0" fontId="3" fillId="0" borderId="20" xfId="2" applyBorder="1" applyAlignment="1">
      <alignment horizontal="left"/>
    </xf>
    <xf numFmtId="0" fontId="3" fillId="0" borderId="60" xfId="2" applyBorder="1" applyAlignment="1">
      <alignment horizontal="left"/>
    </xf>
    <xf numFmtId="0" fontId="39" fillId="0" borderId="58" xfId="0" applyFont="1" applyBorder="1" applyAlignment="1">
      <alignment vertical="top" wrapText="1"/>
    </xf>
    <xf numFmtId="0" fontId="2" fillId="0" borderId="28" xfId="0" applyFont="1" applyBorder="1" applyAlignment="1">
      <alignment vertical="top"/>
    </xf>
    <xf numFmtId="0" fontId="2" fillId="0" borderId="93" xfId="0" applyFont="1" applyBorder="1" applyAlignment="1">
      <alignment vertical="top"/>
    </xf>
    <xf numFmtId="0" fontId="2" fillId="0" borderId="39" xfId="0" applyFont="1" applyBorder="1" applyAlignment="1">
      <alignment vertical="top"/>
    </xf>
    <xf numFmtId="0" fontId="2" fillId="0" borderId="0" xfId="0" applyFont="1" applyAlignment="1">
      <alignment vertical="top"/>
    </xf>
    <xf numFmtId="0" fontId="2" fillId="0" borderId="42" xfId="0" applyFont="1" applyBorder="1" applyAlignment="1">
      <alignment vertical="top"/>
    </xf>
    <xf numFmtId="0" fontId="2" fillId="0" borderId="67" xfId="0" applyFont="1" applyBorder="1" applyAlignment="1">
      <alignment vertical="top"/>
    </xf>
    <xf numFmtId="0" fontId="2" fillId="0" borderId="41" xfId="0" applyFont="1" applyBorder="1" applyAlignment="1">
      <alignment vertical="top"/>
    </xf>
    <xf numFmtId="0" fontId="2" fillId="0" borderId="44" xfId="0" applyFont="1" applyBorder="1" applyAlignment="1">
      <alignment vertical="top"/>
    </xf>
  </cellXfs>
  <cellStyles count="5">
    <cellStyle name="Calculation" xfId="4" builtinId="22"/>
    <cellStyle name="Currency" xfId="1" builtinId="4"/>
    <cellStyle name="Hyperlink" xfId="2" builtinId="8"/>
    <cellStyle name="Normal" xfId="0" builtinId="0"/>
    <cellStyle name="Normal 2" xfId="3" xr:uid="{00000000-0005-0000-0000-000004000000}"/>
  </cellStyles>
  <dxfs count="0"/>
  <tableStyles count="0" defaultTableStyle="TableStyleMedium2" defaultPivotStyle="PivotStyleLight16"/>
  <colors>
    <mruColors>
      <color rgb="FF0000FF"/>
      <color rgb="FF0B645D"/>
      <color rgb="FFDAA600"/>
      <color rgb="FFFFFFFF"/>
      <color rgb="FFEEB500"/>
      <color rgb="FF006666"/>
      <color rgb="FF003594"/>
      <color rgb="FFB59A57"/>
      <color rgb="FF852146"/>
      <color rgb="FFFFC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76288</xdr:colOff>
      <xdr:row>35</xdr:row>
      <xdr:rowOff>35763</xdr:rowOff>
    </xdr:from>
    <xdr:to>
      <xdr:col>2</xdr:col>
      <xdr:colOff>47624</xdr:colOff>
      <xdr:row>36</xdr:row>
      <xdr:rowOff>223367</xdr:rowOff>
    </xdr:to>
    <xdr:pic>
      <xdr:nvPicPr>
        <xdr:cNvPr id="2" name="Picture 1" descr="File:Nuvola apps important.svg - Wikipedia">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flipH="1">
          <a:off x="171538" y="6065088"/>
          <a:ext cx="457111" cy="3685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31750</xdr:colOff>
      <xdr:row>14</xdr:row>
      <xdr:rowOff>31750</xdr:rowOff>
    </xdr:from>
    <xdr:to>
      <xdr:col>10</xdr:col>
      <xdr:colOff>341313</xdr:colOff>
      <xdr:row>16</xdr:row>
      <xdr:rowOff>55562</xdr:rowOff>
    </xdr:to>
    <xdr:sp macro="[0]!Clear_Cells" textlink="">
      <xdr:nvSpPr>
        <xdr:cNvPr id="2" name="Rounded Rectangle 1">
          <a:extLst>
            <a:ext uri="{FF2B5EF4-FFF2-40B4-BE49-F238E27FC236}">
              <a16:creationId xmlns:a16="http://schemas.microsoft.com/office/drawing/2014/main" id="{00000000-0008-0000-0100-000002000000}"/>
            </a:ext>
          </a:extLst>
        </xdr:cNvPr>
        <xdr:cNvSpPr/>
      </xdr:nvSpPr>
      <xdr:spPr>
        <a:xfrm>
          <a:off x="7953375" y="2659063"/>
          <a:ext cx="1531938" cy="436562"/>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100" b="1"/>
            <a:t>RESET</a:t>
          </a:r>
          <a:r>
            <a:rPr lang="en-US" sz="1100" b="1" baseline="0"/>
            <a:t> ALL FIELDS</a:t>
          </a:r>
          <a:endParaRPr lang="en-US" sz="1100" b="1"/>
        </a:p>
      </xdr:txBody>
    </xdr:sp>
    <xdr:clientData/>
  </xdr:twoCellAnchor>
  <xdr:twoCellAnchor editAs="oneCell">
    <xdr:from>
      <xdr:col>1</xdr:col>
      <xdr:colOff>76288</xdr:colOff>
      <xdr:row>34</xdr:row>
      <xdr:rowOff>35763</xdr:rowOff>
    </xdr:from>
    <xdr:to>
      <xdr:col>1</xdr:col>
      <xdr:colOff>535304</xdr:colOff>
      <xdr:row>35</xdr:row>
      <xdr:rowOff>215747</xdr:rowOff>
    </xdr:to>
    <xdr:pic>
      <xdr:nvPicPr>
        <xdr:cNvPr id="3" name="Picture 2" descr="File:Nuvola apps important.svg - Wikipedia">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flipH="1">
          <a:off x="175348" y="6040323"/>
          <a:ext cx="459016" cy="3704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76288</xdr:colOff>
      <xdr:row>36</xdr:row>
      <xdr:rowOff>35763</xdr:rowOff>
    </xdr:from>
    <xdr:to>
      <xdr:col>1</xdr:col>
      <xdr:colOff>535304</xdr:colOff>
      <xdr:row>37</xdr:row>
      <xdr:rowOff>162407</xdr:rowOff>
    </xdr:to>
    <xdr:pic>
      <xdr:nvPicPr>
        <xdr:cNvPr id="2" name="Picture 1" descr="File:Nuvola apps important.svg - Wikipedia">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flipH="1">
          <a:off x="175348" y="6040323"/>
          <a:ext cx="459016" cy="3704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82638</xdr:colOff>
      <xdr:row>35</xdr:row>
      <xdr:rowOff>12481</xdr:rowOff>
    </xdr:from>
    <xdr:to>
      <xdr:col>1</xdr:col>
      <xdr:colOff>442594</xdr:colOff>
      <xdr:row>36</xdr:row>
      <xdr:rowOff>301262</xdr:rowOff>
    </xdr:to>
    <xdr:pic>
      <xdr:nvPicPr>
        <xdr:cNvPr id="2" name="Picture 1" descr="File:Nuvola apps important.svg - Wikipedia">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flipH="1">
          <a:off x="82638" y="6735014"/>
          <a:ext cx="461556" cy="3819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82638</xdr:colOff>
      <xdr:row>35</xdr:row>
      <xdr:rowOff>12481</xdr:rowOff>
    </xdr:from>
    <xdr:to>
      <xdr:col>1</xdr:col>
      <xdr:colOff>442594</xdr:colOff>
      <xdr:row>36</xdr:row>
      <xdr:rowOff>225061</xdr:rowOff>
    </xdr:to>
    <xdr:pic>
      <xdr:nvPicPr>
        <xdr:cNvPr id="3" name="Picture 2" descr="File:Nuvola apps important.svg - Wikipedia">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flipH="1">
          <a:off x="82638" y="6649501"/>
          <a:ext cx="459016" cy="3802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82638</xdr:colOff>
      <xdr:row>36</xdr:row>
      <xdr:rowOff>12481</xdr:rowOff>
    </xdr:from>
    <xdr:to>
      <xdr:col>1</xdr:col>
      <xdr:colOff>442594</xdr:colOff>
      <xdr:row>37</xdr:row>
      <xdr:rowOff>225061</xdr:rowOff>
    </xdr:to>
    <xdr:pic>
      <xdr:nvPicPr>
        <xdr:cNvPr id="2" name="Picture 1" descr="File:Nuvola apps important.svg - Wikipedia">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flipH="1">
          <a:off x="82638" y="6748561"/>
          <a:ext cx="459016" cy="3878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tudentaid.gov/app/launchMpn.action" TargetMode="External"/><Relationship Id="rId7" Type="http://schemas.openxmlformats.org/officeDocument/2006/relationships/hyperlink" Target="https://portal.wmed.edu/form-list" TargetMode="External"/><Relationship Id="rId2" Type="http://schemas.openxmlformats.org/officeDocument/2006/relationships/hyperlink" Target="https://studentaid.gov/entrance-counseling/" TargetMode="External"/><Relationship Id="rId1" Type="http://schemas.openxmlformats.org/officeDocument/2006/relationships/hyperlink" Target="https://www.studentloans.gov/" TargetMode="External"/><Relationship Id="rId6" Type="http://schemas.openxmlformats.org/officeDocument/2006/relationships/hyperlink" Target="https://studentaid.gov/mpn/grad/landing" TargetMode="External"/><Relationship Id="rId5" Type="http://schemas.openxmlformats.org/officeDocument/2006/relationships/hyperlink" Target="https://wmed.empower-xl.com/fusebox.cfm" TargetMode="External"/><Relationship Id="rId10" Type="http://schemas.openxmlformats.org/officeDocument/2006/relationships/vmlDrawing" Target="../drawings/vmlDrawing1.vml"/><Relationship Id="rId4" Type="http://schemas.openxmlformats.org/officeDocument/2006/relationships/hyperlink" Target="https://studentaid.gov/plus-app/grad/landing"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portal.wmed.edu/form-list" TargetMode="External"/><Relationship Id="rId1" Type="http://schemas.openxmlformats.org/officeDocument/2006/relationships/hyperlink" Target="https://wmed.empower-xl.com/fusebox.cfm" TargetMode="External"/><Relationship Id="rId4"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consumersenergy.com/residential/programs-and-services/payment-assistance"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www.studentloans.gov/" TargetMode="External"/><Relationship Id="rId7" Type="http://schemas.openxmlformats.org/officeDocument/2006/relationships/drawing" Target="../drawings/drawing3.xml"/><Relationship Id="rId2" Type="http://schemas.openxmlformats.org/officeDocument/2006/relationships/hyperlink" Target="https://studentaid.gov/app/launchPLUS.action?plusType=gradPlus" TargetMode="External"/><Relationship Id="rId1" Type="http://schemas.openxmlformats.org/officeDocument/2006/relationships/hyperlink" Target="https://portal.wmed.edu/financial-aid/managing-your-student-account" TargetMode="External"/><Relationship Id="rId6" Type="http://schemas.openxmlformats.org/officeDocument/2006/relationships/printerSettings" Target="../printerSettings/printerSettings3.bin"/><Relationship Id="rId5" Type="http://schemas.openxmlformats.org/officeDocument/2006/relationships/hyperlink" Target="https://studentaid.gov/mpn/grad/landing" TargetMode="External"/><Relationship Id="rId4" Type="http://schemas.openxmlformats.org/officeDocument/2006/relationships/hyperlink" Target="https://studentaid.gov/entrance-counseling/"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studentaid.gov/h/manage-loans" TargetMode="External"/><Relationship Id="rId2" Type="http://schemas.openxmlformats.org/officeDocument/2006/relationships/hyperlink" Target="https://portal.wmed.edu/financial-aid/managing-your-student-account" TargetMode="External"/><Relationship Id="rId1" Type="http://schemas.openxmlformats.org/officeDocument/2006/relationships/hyperlink" Target="https://studentaid.gov/app/launchPLUS.action?plusType=gradPlus"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studentaid.gov/h/manage-loans" TargetMode="External"/><Relationship Id="rId2" Type="http://schemas.openxmlformats.org/officeDocument/2006/relationships/hyperlink" Target="https://portal.wmed.edu/financial-aid/managing-your-student-account" TargetMode="External"/><Relationship Id="rId1" Type="http://schemas.openxmlformats.org/officeDocument/2006/relationships/hyperlink" Target="https://studentaid.gov/app/launchPLUS.action?plusType=gradPlus" TargetMode="External"/><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6.vml"/><Relationship Id="rId3" Type="http://schemas.openxmlformats.org/officeDocument/2006/relationships/hyperlink" Target="https://students-residents.aamc.org/applying-residency/article/fees-eras-residency-applications/" TargetMode="External"/><Relationship Id="rId7" Type="http://schemas.openxmlformats.org/officeDocument/2006/relationships/drawing" Target="../drawings/drawing6.xml"/><Relationship Id="rId2" Type="http://schemas.openxmlformats.org/officeDocument/2006/relationships/hyperlink" Target="https://studentaid.gov/app/launchPLUS.action?plusType=gradPlus" TargetMode="External"/><Relationship Id="rId1" Type="http://schemas.openxmlformats.org/officeDocument/2006/relationships/hyperlink" Target="http://www.savingforcollege.com/" TargetMode="External"/><Relationship Id="rId6" Type="http://schemas.openxmlformats.org/officeDocument/2006/relationships/printerSettings" Target="../printerSettings/printerSettings6.bin"/><Relationship Id="rId5" Type="http://schemas.openxmlformats.org/officeDocument/2006/relationships/hyperlink" Target="https://studentaid.gov/h/manage-loans" TargetMode="External"/><Relationship Id="rId4" Type="http://schemas.openxmlformats.org/officeDocument/2006/relationships/hyperlink" Target="https://portal.wmed.edu/financial-aid/managing-your-student-account"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med.empower-xl.com/empower/fusebox.cfm?fuseaction=WEBFAQ01" TargetMode="External"/><Relationship Id="rId2" Type="http://schemas.openxmlformats.org/officeDocument/2006/relationships/hyperlink" Target="https://wmed.empower-xl.com/empower/fusebox.cfm?fuseaction=WEBFAQ01" TargetMode="External"/><Relationship Id="rId1" Type="http://schemas.openxmlformats.org/officeDocument/2006/relationships/hyperlink" Target="https://studentaid.gov/app/launchPLUS.action?plusType=gradPlus" TargetMode="External"/><Relationship Id="rId5" Type="http://schemas.openxmlformats.org/officeDocument/2006/relationships/vmlDrawing" Target="../drawings/vmlDrawing7.v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studentaid.gov/" TargetMode="External"/><Relationship Id="rId1" Type="http://schemas.openxmlformats.org/officeDocument/2006/relationships/hyperlink" Target="https://mec.aamc.org/first-gloc-web/"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8" Type="http://schemas.openxmlformats.org/officeDocument/2006/relationships/hyperlink" Target="https://students-residents.aamc.org/first/budgeting-basics-and-tips" TargetMode="External"/><Relationship Id="rId13" Type="http://schemas.openxmlformats.org/officeDocument/2006/relationships/hyperlink" Target="https://wmed.empower-xl.com/empower/fusebox.cfm?fuseaction=WEBSBQ02" TargetMode="External"/><Relationship Id="rId3" Type="http://schemas.openxmlformats.org/officeDocument/2006/relationships/hyperlink" Target="https://studentaid.gov/sa/types/loans/plus" TargetMode="External"/><Relationship Id="rId7" Type="http://schemas.openxmlformats.org/officeDocument/2006/relationships/hyperlink" Target="https://wmed.edu/cost-of-attendance" TargetMode="External"/><Relationship Id="rId12" Type="http://schemas.openxmlformats.org/officeDocument/2006/relationships/hyperlink" Target="https://students-residents.aamc.org/financial-aid/article/cost-residency-interviews/" TargetMode="External"/><Relationship Id="rId17" Type="http://schemas.openxmlformats.org/officeDocument/2006/relationships/vmlDrawing" Target="../drawings/vmlDrawing9.vml"/><Relationship Id="rId2" Type="http://schemas.openxmlformats.org/officeDocument/2006/relationships/hyperlink" Target="https://studentaid.gov/sa/types/loans/subsidized-unsubsidized" TargetMode="External"/><Relationship Id="rId16" Type="http://schemas.openxmlformats.org/officeDocument/2006/relationships/printerSettings" Target="../printerSettings/printerSettings9.bin"/><Relationship Id="rId1" Type="http://schemas.openxmlformats.org/officeDocument/2006/relationships/hyperlink" Target="https://studentaid.gov/sa/types/loans/interest-rates" TargetMode="External"/><Relationship Id="rId6" Type="http://schemas.openxmlformats.org/officeDocument/2006/relationships/hyperlink" Target="https://students-residents.aamc.org/financial-aid/loan-forgiveness-loan-repayment-assistance-programs-and-scholarships" TargetMode="External"/><Relationship Id="rId11" Type="http://schemas.openxmlformats.org/officeDocument/2006/relationships/hyperlink" Target="https://portal.wmed.edu/scurriculum" TargetMode="External"/><Relationship Id="rId5" Type="http://schemas.openxmlformats.org/officeDocument/2006/relationships/hyperlink" Target="https://studentaid.gov/sa/repay-loans" TargetMode="External"/><Relationship Id="rId15" Type="http://schemas.openxmlformats.org/officeDocument/2006/relationships/hyperlink" Target="https://portal.wmed.edu/form-list" TargetMode="External"/><Relationship Id="rId10" Type="http://schemas.openxmlformats.org/officeDocument/2006/relationships/hyperlink" Target="https://www.nbme.org/taking-assessment/united-states-medical-licensing-examr-usmler" TargetMode="External"/><Relationship Id="rId4" Type="http://schemas.openxmlformats.org/officeDocument/2006/relationships/hyperlink" Target="https://students-residents.aamc.org/financial-aid/article/cost-applying-medical-residency/" TargetMode="External"/><Relationship Id="rId9" Type="http://schemas.openxmlformats.org/officeDocument/2006/relationships/hyperlink" Target="https://portal.wmed.edu/financial-aid" TargetMode="External"/><Relationship Id="rId14" Type="http://schemas.openxmlformats.org/officeDocument/2006/relationships/hyperlink" Target="https://wmed.empower-xl.com/empower/fusebox.cfm?fuseaction=WEBFAQ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K51"/>
  <sheetViews>
    <sheetView tabSelected="1" workbookViewId="0">
      <selection activeCell="L26" sqref="L26"/>
    </sheetView>
  </sheetViews>
  <sheetFormatPr defaultColWidth="8.81640625" defaultRowHeight="14.5" x14ac:dyDescent="0.35"/>
  <cols>
    <col min="1" max="1" width="1.453125" customWidth="1"/>
    <col min="2" max="2" width="7.1796875" customWidth="1"/>
    <col min="3" max="3" width="32.81640625" customWidth="1"/>
    <col min="4" max="4" width="9.54296875" customWidth="1"/>
    <col min="5" max="6" width="11.453125" customWidth="1"/>
    <col min="7" max="7" width="12" customWidth="1"/>
    <col min="8" max="8" width="31" customWidth="1"/>
    <col min="9" max="9" width="1.54296875" customWidth="1"/>
    <col min="10" max="10" width="3.453125" customWidth="1"/>
    <col min="11" max="11" width="4.81640625" customWidth="1"/>
  </cols>
  <sheetData>
    <row r="1" spans="1:11" ht="7.5" customHeight="1" thickBot="1" x14ac:dyDescent="0.4">
      <c r="A1" s="108"/>
      <c r="B1" s="110"/>
      <c r="C1" s="110"/>
      <c r="D1" s="110"/>
      <c r="E1" s="110"/>
      <c r="F1" s="110"/>
      <c r="G1" s="110"/>
      <c r="H1" s="110"/>
      <c r="I1" s="124"/>
    </row>
    <row r="2" spans="1:11" ht="15" customHeight="1" x14ac:dyDescent="0.35">
      <c r="A2" s="109"/>
      <c r="B2" s="347" t="s">
        <v>0</v>
      </c>
      <c r="C2" s="348"/>
      <c r="D2" s="348"/>
      <c r="E2" s="348"/>
      <c r="F2" s="348"/>
      <c r="G2" s="348"/>
      <c r="H2" s="349"/>
      <c r="I2" s="118"/>
    </row>
    <row r="3" spans="1:11" ht="12" customHeight="1" thickBot="1" x14ac:dyDescent="0.4">
      <c r="A3" s="109"/>
      <c r="B3" s="350"/>
      <c r="C3" s="351"/>
      <c r="D3" s="351"/>
      <c r="E3" s="351"/>
      <c r="F3" s="351"/>
      <c r="G3" s="351"/>
      <c r="H3" s="352"/>
      <c r="I3" s="118"/>
    </row>
    <row r="4" spans="1:11" ht="7.5" customHeight="1" x14ac:dyDescent="0.35">
      <c r="A4" s="109"/>
      <c r="B4" s="131"/>
      <c r="C4" s="131"/>
      <c r="D4" s="131"/>
      <c r="E4" s="131"/>
      <c r="F4" s="131"/>
      <c r="G4" s="131"/>
      <c r="H4" s="131"/>
      <c r="I4" s="118"/>
    </row>
    <row r="5" spans="1:11" ht="7.4" customHeight="1" x14ac:dyDescent="0.35">
      <c r="A5" s="109"/>
      <c r="B5" s="10"/>
      <c r="C5" s="11"/>
      <c r="D5" s="11"/>
      <c r="E5" s="11"/>
      <c r="F5" s="11"/>
      <c r="G5" s="11"/>
      <c r="H5" s="12"/>
      <c r="I5" s="118"/>
    </row>
    <row r="6" spans="1:11" ht="15.75" customHeight="1" x14ac:dyDescent="0.45">
      <c r="A6" s="109"/>
      <c r="B6" s="13">
        <v>1</v>
      </c>
      <c r="C6" s="14" t="s">
        <v>1</v>
      </c>
      <c r="D6" s="14"/>
      <c r="E6" s="14"/>
      <c r="F6" s="14"/>
      <c r="G6" s="14"/>
      <c r="H6" s="15"/>
      <c r="I6" s="118"/>
    </row>
    <row r="7" spans="1:11" ht="12" customHeight="1" x14ac:dyDescent="0.45">
      <c r="A7" s="109"/>
      <c r="B7" s="13"/>
      <c r="C7" s="14"/>
      <c r="D7" s="14"/>
      <c r="E7" s="14"/>
      <c r="F7" s="14"/>
      <c r="G7" s="14"/>
      <c r="H7" s="15"/>
      <c r="I7" s="118"/>
    </row>
    <row r="8" spans="1:11" ht="15.75" customHeight="1" x14ac:dyDescent="0.35">
      <c r="A8" s="109"/>
      <c r="B8" s="38">
        <v>2</v>
      </c>
      <c r="C8" s="353" t="s">
        <v>2</v>
      </c>
      <c r="D8" s="353"/>
      <c r="E8" s="353"/>
      <c r="F8" s="353"/>
      <c r="G8" s="353"/>
      <c r="H8" s="354"/>
      <c r="I8" s="162"/>
    </row>
    <row r="9" spans="1:11" ht="12" customHeight="1" x14ac:dyDescent="0.45">
      <c r="A9" s="109"/>
      <c r="B9" s="13"/>
      <c r="C9" s="353"/>
      <c r="D9" s="353"/>
      <c r="E9" s="353"/>
      <c r="F9" s="353"/>
      <c r="G9" s="353"/>
      <c r="H9" s="354"/>
      <c r="I9" s="118"/>
    </row>
    <row r="10" spans="1:11" ht="15.75" customHeight="1" x14ac:dyDescent="0.45">
      <c r="A10" s="109"/>
      <c r="B10" s="13">
        <v>3</v>
      </c>
      <c r="C10" s="6" t="s">
        <v>3</v>
      </c>
      <c r="D10" s="14"/>
      <c r="E10" s="14"/>
      <c r="F10" s="14"/>
      <c r="G10" s="14"/>
      <c r="H10" s="15"/>
      <c r="I10" s="118"/>
      <c r="K10" s="355"/>
    </row>
    <row r="11" spans="1:11" ht="12" customHeight="1" x14ac:dyDescent="0.45">
      <c r="A11" s="109"/>
      <c r="B11" s="13"/>
      <c r="C11" s="14"/>
      <c r="D11" s="14"/>
      <c r="E11" s="14"/>
      <c r="F11" s="14"/>
      <c r="G11" s="14"/>
      <c r="H11" s="15"/>
      <c r="I11" s="118"/>
      <c r="K11" s="355"/>
    </row>
    <row r="12" spans="1:11" ht="15.75" customHeight="1" x14ac:dyDescent="0.45">
      <c r="A12" s="109"/>
      <c r="B12" s="13">
        <v>4</v>
      </c>
      <c r="C12" s="14" t="s">
        <v>4</v>
      </c>
      <c r="D12" s="14"/>
      <c r="E12" s="14"/>
      <c r="F12" s="14"/>
      <c r="G12" s="6"/>
      <c r="H12" s="15"/>
      <c r="I12" s="118"/>
      <c r="K12" s="355"/>
    </row>
    <row r="13" spans="1:11" ht="12" customHeight="1" x14ac:dyDescent="0.45">
      <c r="A13" s="109"/>
      <c r="B13" s="13"/>
      <c r="C13" s="14"/>
      <c r="D13" s="14"/>
      <c r="E13" s="14"/>
      <c r="F13" s="14"/>
      <c r="G13" s="14"/>
      <c r="H13" s="15"/>
      <c r="I13" s="118"/>
      <c r="K13" s="355"/>
    </row>
    <row r="14" spans="1:11" ht="15.75" customHeight="1" x14ac:dyDescent="0.45">
      <c r="A14" s="109"/>
      <c r="B14" s="13">
        <v>5</v>
      </c>
      <c r="C14" s="200" t="s">
        <v>5</v>
      </c>
      <c r="D14" s="14"/>
      <c r="E14" s="14"/>
      <c r="F14" s="14"/>
      <c r="G14" s="14"/>
      <c r="H14" s="14"/>
      <c r="I14" s="118"/>
      <c r="K14" s="355"/>
    </row>
    <row r="15" spans="1:11" ht="15.75" customHeight="1" x14ac:dyDescent="0.45">
      <c r="A15" s="109"/>
      <c r="B15" s="13"/>
      <c r="C15" s="14" t="s">
        <v>6</v>
      </c>
      <c r="D15" s="14"/>
      <c r="E15" s="14"/>
      <c r="F15" s="14"/>
      <c r="G15" s="6"/>
      <c r="H15" s="15"/>
      <c r="I15" s="118"/>
    </row>
    <row r="16" spans="1:11" ht="12" customHeight="1" x14ac:dyDescent="0.45">
      <c r="A16" s="109"/>
      <c r="C16" s="14"/>
      <c r="D16" s="14"/>
      <c r="E16" s="14"/>
      <c r="F16" s="14"/>
      <c r="G16" s="14"/>
      <c r="H16" s="14"/>
      <c r="I16" s="118"/>
    </row>
    <row r="17" spans="1:10" ht="15.75" customHeight="1" x14ac:dyDescent="0.45">
      <c r="A17" s="109"/>
      <c r="B17" s="13">
        <v>6</v>
      </c>
      <c r="C17" s="14" t="s">
        <v>7</v>
      </c>
      <c r="D17" s="6"/>
      <c r="E17" s="14"/>
      <c r="F17" s="14"/>
      <c r="G17" s="6"/>
      <c r="H17" s="15"/>
      <c r="I17" s="118"/>
    </row>
    <row r="18" spans="1:10" ht="15.75" customHeight="1" x14ac:dyDescent="0.45">
      <c r="A18" s="109"/>
      <c r="C18" s="14" t="s">
        <v>8</v>
      </c>
      <c r="D18" s="14"/>
      <c r="E18" s="14"/>
      <c r="F18" s="14"/>
      <c r="G18" s="14"/>
      <c r="H18" s="15"/>
      <c r="I18" s="118"/>
    </row>
    <row r="19" spans="1:10" ht="12" customHeight="1" x14ac:dyDescent="0.45">
      <c r="A19" s="109"/>
      <c r="B19" s="13"/>
      <c r="C19" s="14"/>
      <c r="D19" s="6"/>
      <c r="E19" s="6"/>
      <c r="F19" s="14"/>
      <c r="G19" s="6"/>
      <c r="H19" s="15"/>
      <c r="I19" s="118"/>
    </row>
    <row r="20" spans="1:10" ht="15.75" customHeight="1" x14ac:dyDescent="0.45">
      <c r="A20" s="109"/>
      <c r="B20" s="13">
        <v>7</v>
      </c>
      <c r="C20" s="6" t="s">
        <v>9</v>
      </c>
      <c r="D20" s="6"/>
      <c r="E20" s="6"/>
      <c r="F20" s="14"/>
      <c r="G20" s="6"/>
      <c r="H20" s="15"/>
      <c r="I20" s="118"/>
    </row>
    <row r="21" spans="1:10" ht="6.65" customHeight="1" x14ac:dyDescent="0.45">
      <c r="A21" s="109"/>
      <c r="B21" s="17"/>
      <c r="C21" s="18"/>
      <c r="D21" s="18"/>
      <c r="E21" s="18"/>
      <c r="F21" s="18"/>
      <c r="G21" s="18"/>
      <c r="H21" s="19"/>
      <c r="I21" s="118"/>
    </row>
    <row r="22" spans="1:10" ht="7.4" customHeight="1" thickBot="1" x14ac:dyDescent="0.5">
      <c r="A22" s="109"/>
      <c r="B22" s="133"/>
      <c r="C22" s="133"/>
      <c r="D22" s="133"/>
      <c r="E22" s="133"/>
      <c r="F22" s="133"/>
      <c r="G22" s="133"/>
      <c r="H22" s="133"/>
      <c r="I22" s="118"/>
    </row>
    <row r="23" spans="1:10" ht="19" thickBot="1" x14ac:dyDescent="0.5">
      <c r="A23" s="109"/>
      <c r="B23" s="180"/>
      <c r="C23" s="181" t="s">
        <v>10</v>
      </c>
      <c r="D23" s="182"/>
      <c r="E23" s="179"/>
      <c r="F23" s="179"/>
      <c r="G23" s="183"/>
      <c r="H23" s="184"/>
      <c r="I23" s="118"/>
    </row>
    <row r="24" spans="1:10" ht="18" customHeight="1" x14ac:dyDescent="0.45">
      <c r="A24" s="109"/>
      <c r="B24" s="20"/>
      <c r="C24" s="21" t="s">
        <v>11</v>
      </c>
      <c r="D24" s="21"/>
      <c r="E24" s="22"/>
      <c r="F24" s="22"/>
      <c r="G24" s="23"/>
      <c r="H24" s="24"/>
      <c r="I24" s="118"/>
    </row>
    <row r="25" spans="1:10" ht="19" customHeight="1" x14ac:dyDescent="0.45">
      <c r="A25" s="109"/>
      <c r="B25" s="25"/>
      <c r="C25" s="345" t="s">
        <v>12</v>
      </c>
      <c r="D25" s="346"/>
      <c r="E25" s="14"/>
      <c r="F25" s="14"/>
      <c r="G25" s="26"/>
      <c r="H25" s="27"/>
      <c r="I25" s="118"/>
    </row>
    <row r="26" spans="1:10" ht="18" customHeight="1" x14ac:dyDescent="0.45">
      <c r="A26" s="109"/>
      <c r="B26" s="213"/>
      <c r="C26" s="32" t="s">
        <v>13</v>
      </c>
      <c r="D26" s="193"/>
      <c r="E26" s="14"/>
      <c r="F26" s="14"/>
      <c r="G26" s="26"/>
      <c r="H26" s="214"/>
      <c r="I26" s="118"/>
    </row>
    <row r="27" spans="1:10" ht="16" customHeight="1" x14ac:dyDescent="0.45">
      <c r="A27" s="109"/>
      <c r="B27" s="215"/>
      <c r="C27" s="216" t="s">
        <v>14</v>
      </c>
      <c r="D27" s="217"/>
      <c r="E27" s="218"/>
      <c r="F27" s="218"/>
      <c r="G27" s="219"/>
      <c r="H27" s="220"/>
      <c r="I27" s="131"/>
      <c r="J27" s="207"/>
    </row>
    <row r="28" spans="1:10" ht="5.5" customHeight="1" x14ac:dyDescent="0.45">
      <c r="A28" s="109"/>
      <c r="B28" s="133"/>
      <c r="C28" s="133"/>
      <c r="D28" s="133"/>
      <c r="E28" s="134"/>
      <c r="F28" s="133"/>
      <c r="G28" s="186"/>
      <c r="H28" s="133"/>
      <c r="I28" s="118"/>
    </row>
    <row r="29" spans="1:10" ht="3" customHeight="1" x14ac:dyDescent="0.45">
      <c r="A29" s="109"/>
      <c r="B29" s="133"/>
      <c r="C29" s="133"/>
      <c r="D29" s="133"/>
      <c r="E29" s="134"/>
      <c r="F29" s="133"/>
      <c r="G29" s="186"/>
      <c r="H29" s="133"/>
      <c r="I29" s="118"/>
    </row>
    <row r="30" spans="1:10" ht="4.5" customHeight="1" thickBot="1" x14ac:dyDescent="0.5">
      <c r="A30" s="109"/>
      <c r="B30" s="28"/>
      <c r="D30" s="33"/>
      <c r="E30" s="29"/>
      <c r="F30" s="29"/>
      <c r="G30" s="30"/>
      <c r="H30" s="31"/>
      <c r="I30" s="118"/>
    </row>
    <row r="31" spans="1:10" ht="19" thickBot="1" x14ac:dyDescent="0.5">
      <c r="A31" s="109"/>
      <c r="B31" s="180"/>
      <c r="C31" s="185" t="s">
        <v>15</v>
      </c>
      <c r="D31" s="179"/>
      <c r="E31" s="179"/>
      <c r="F31" s="179"/>
      <c r="G31" s="183"/>
      <c r="H31" s="184"/>
      <c r="I31" s="118"/>
    </row>
    <row r="32" spans="1:10" ht="19" thickBot="1" x14ac:dyDescent="0.5">
      <c r="A32" s="109"/>
      <c r="B32" s="28"/>
      <c r="C32" s="35" t="s">
        <v>16</v>
      </c>
      <c r="D32" s="33"/>
      <c r="E32" s="29"/>
      <c r="F32" s="29"/>
      <c r="G32" s="30"/>
      <c r="H32" s="31"/>
      <c r="I32" s="118"/>
    </row>
    <row r="33" spans="1:10" ht="7.5" customHeight="1" thickBot="1" x14ac:dyDescent="0.4">
      <c r="A33" s="142"/>
      <c r="B33" s="140"/>
      <c r="C33" s="140"/>
      <c r="D33" s="140"/>
      <c r="E33" s="140"/>
      <c r="F33" s="140"/>
      <c r="G33" s="141"/>
      <c r="H33" s="140"/>
      <c r="I33" s="144"/>
    </row>
    <row r="34" spans="1:10" ht="3" customHeight="1" x14ac:dyDescent="0.35"/>
    <row r="35" spans="1:10" ht="2.5" customHeight="1" thickBot="1" x14ac:dyDescent="0.4"/>
    <row r="36" spans="1:10" ht="14.5" customHeight="1" x14ac:dyDescent="0.35">
      <c r="B36" s="339" t="s">
        <v>17</v>
      </c>
      <c r="C36" s="340"/>
      <c r="D36" s="340"/>
      <c r="E36" s="340"/>
      <c r="F36" s="340"/>
      <c r="G36" s="340"/>
      <c r="H36" s="340"/>
      <c r="I36" s="341"/>
      <c r="J36" s="37"/>
    </row>
    <row r="37" spans="1:10" ht="19.75" customHeight="1" thickBot="1" x14ac:dyDescent="0.4">
      <c r="B37" s="342"/>
      <c r="C37" s="343"/>
      <c r="D37" s="343"/>
      <c r="E37" s="343"/>
      <c r="F37" s="343"/>
      <c r="G37" s="343"/>
      <c r="H37" s="343"/>
      <c r="I37" s="344"/>
      <c r="J37" s="37"/>
    </row>
    <row r="38" spans="1:10" ht="14.5" customHeight="1" x14ac:dyDescent="0.35"/>
    <row r="39" spans="1:10" ht="14.5" customHeight="1" x14ac:dyDescent="0.35"/>
    <row r="40" spans="1:10" ht="14.5" customHeight="1" x14ac:dyDescent="0.35"/>
    <row r="41" spans="1:10" ht="14.5" customHeight="1" x14ac:dyDescent="0.35"/>
    <row r="42" spans="1:10" ht="14.5" customHeight="1" x14ac:dyDescent="0.35"/>
    <row r="43" spans="1:10" ht="14.5" customHeight="1" x14ac:dyDescent="0.35"/>
    <row r="44" spans="1:10" ht="14.5" customHeight="1" x14ac:dyDescent="0.35"/>
    <row r="45" spans="1:10" ht="14.5" customHeight="1" x14ac:dyDescent="0.35"/>
    <row r="46" spans="1:10" ht="14.5" customHeight="1" x14ac:dyDescent="0.35"/>
    <row r="47" spans="1:10" ht="14.5" customHeight="1" x14ac:dyDescent="0.35"/>
    <row r="48" spans="1:10" ht="14.5" customHeight="1" x14ac:dyDescent="0.35"/>
    <row r="49" ht="14.5" customHeight="1" x14ac:dyDescent="0.35"/>
    <row r="50" ht="14.5" customHeight="1" x14ac:dyDescent="0.35"/>
    <row r="51" ht="7.5" customHeight="1" x14ac:dyDescent="0.35"/>
  </sheetData>
  <mergeCells count="5">
    <mergeCell ref="B36:I37"/>
    <mergeCell ref="C25:D25"/>
    <mergeCell ref="B2:H3"/>
    <mergeCell ref="C8:H9"/>
    <mergeCell ref="K10:K14"/>
  </mergeCells>
  <hyperlinks>
    <hyperlink ref="C24:C25" r:id="rId1" display=" - Entrance Counseling" xr:uid="{00000000-0004-0000-0000-000000000000}"/>
    <hyperlink ref="C32" location="'Loan Review '!A1" display="The Loan Review tab " xr:uid="{00000000-0004-0000-0000-000001000000}"/>
    <hyperlink ref="C20" location="'What''s Next'!A1" display="What's Next: Disbursements, Refunds, Resources and Contact Information" xr:uid="{00000000-0004-0000-0000-000002000000}"/>
    <hyperlink ref="C24" r:id="rId2" xr:uid="{00000000-0004-0000-0000-000003000000}"/>
    <hyperlink ref="C25" r:id="rId3" xr:uid="{00000000-0004-0000-0000-000004000000}"/>
    <hyperlink ref="C26" r:id="rId4" xr:uid="{00000000-0004-0000-0000-000005000000}"/>
    <hyperlink ref="C10" r:id="rId5" location="_blank" xr:uid="{00000000-0004-0000-0000-000006000000}"/>
    <hyperlink ref="C25:D25" r:id="rId6" display="Master Promissory Note (MPN)" xr:uid="{00000000-0004-0000-0000-000007000000}"/>
    <hyperlink ref="C14" r:id="rId7" xr:uid="{00000000-0004-0000-0000-000008000000}"/>
  </hyperlinks>
  <pageMargins left="0.7" right="0.7" top="1" bottom="0.75" header="0.05" footer="0.3"/>
  <pageSetup scale="97" orientation="landscape" r:id="rId8"/>
  <headerFooter>
    <oddHeader>&amp;C&amp;G</oddHeader>
    <oddFooter xml:space="preserve">&amp;COffice of Financial Aid
financialaid@med.wmich.edu * 269.337.6107 </oddFooter>
  </headerFooter>
  <drawing r:id="rId9"/>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H26"/>
  <sheetViews>
    <sheetView workbookViewId="0">
      <selection activeCell="C24" sqref="C24"/>
    </sheetView>
  </sheetViews>
  <sheetFormatPr defaultColWidth="8.81640625" defaultRowHeight="14.5" x14ac:dyDescent="0.35"/>
  <cols>
    <col min="1" max="1" width="1.453125" customWidth="1"/>
    <col min="2" max="2" width="7.1796875" customWidth="1"/>
    <col min="3" max="3" width="87.81640625" customWidth="1"/>
    <col min="4" max="4" width="3.54296875" customWidth="1"/>
    <col min="5" max="5" width="5.81640625" hidden="1" customWidth="1"/>
    <col min="6" max="6" width="14.1796875" customWidth="1"/>
    <col min="7" max="7" width="14.453125" hidden="1" customWidth="1"/>
    <col min="8" max="8" width="1.453125" customWidth="1"/>
  </cols>
  <sheetData>
    <row r="1" spans="1:8" ht="7.4" customHeight="1" thickBot="1" x14ac:dyDescent="0.4">
      <c r="A1" s="108"/>
      <c r="B1" s="110"/>
      <c r="C1" s="110"/>
      <c r="D1" s="110"/>
      <c r="E1" s="110"/>
      <c r="F1" s="110"/>
      <c r="G1" s="4"/>
      <c r="H1" s="103"/>
    </row>
    <row r="2" spans="1:8" x14ac:dyDescent="0.35">
      <c r="A2" s="109"/>
      <c r="B2" s="347" t="s">
        <v>193</v>
      </c>
      <c r="C2" s="348"/>
      <c r="D2" s="348"/>
      <c r="E2" s="348"/>
      <c r="F2" s="348"/>
      <c r="G2" s="349"/>
      <c r="H2" s="103"/>
    </row>
    <row r="3" spans="1:8" ht="15" thickBot="1" x14ac:dyDescent="0.4">
      <c r="A3" s="109"/>
      <c r="B3" s="350"/>
      <c r="C3" s="351"/>
      <c r="D3" s="351"/>
      <c r="E3" s="351"/>
      <c r="F3" s="351"/>
      <c r="G3" s="352"/>
      <c r="H3" s="103"/>
    </row>
    <row r="4" spans="1:8" ht="7.5" customHeight="1" x14ac:dyDescent="0.35">
      <c r="A4" s="104"/>
      <c r="B4" s="105"/>
      <c r="C4" s="105"/>
      <c r="D4" s="105"/>
      <c r="E4" s="105"/>
      <c r="F4" s="105"/>
      <c r="G4" s="3"/>
      <c r="H4" s="103"/>
    </row>
    <row r="5" spans="1:8" ht="15" customHeight="1" x14ac:dyDescent="0.35">
      <c r="A5" s="109"/>
      <c r="B5" s="308"/>
      <c r="C5" s="209"/>
      <c r="D5" s="209"/>
      <c r="E5" s="209"/>
      <c r="F5" s="311"/>
      <c r="H5" s="103"/>
    </row>
    <row r="6" spans="1:8" ht="18.75" customHeight="1" x14ac:dyDescent="0.45">
      <c r="A6" s="109"/>
      <c r="B6" s="331">
        <v>1</v>
      </c>
      <c r="C6" s="6" t="s">
        <v>194</v>
      </c>
      <c r="D6" s="5"/>
      <c r="E6" s="5"/>
      <c r="F6" s="332"/>
      <c r="G6" s="5"/>
      <c r="H6" s="103"/>
    </row>
    <row r="7" spans="1:8" ht="18.5" x14ac:dyDescent="0.45">
      <c r="A7" s="109"/>
      <c r="B7" s="331"/>
      <c r="C7" s="14"/>
      <c r="D7" s="14"/>
      <c r="E7" s="14"/>
      <c r="F7" s="214"/>
      <c r="G7" s="14"/>
      <c r="H7" s="103"/>
    </row>
    <row r="8" spans="1:8" ht="18.5" x14ac:dyDescent="0.45">
      <c r="A8" s="109"/>
      <c r="B8" s="331">
        <v>2</v>
      </c>
      <c r="C8" s="14" t="s">
        <v>195</v>
      </c>
      <c r="D8" s="14"/>
      <c r="E8" s="14"/>
      <c r="F8" s="214"/>
      <c r="G8" s="14"/>
      <c r="H8" s="103"/>
    </row>
    <row r="9" spans="1:8" ht="18.5" x14ac:dyDescent="0.45">
      <c r="A9" s="109"/>
      <c r="B9" s="331"/>
      <c r="C9" s="14"/>
      <c r="D9" s="14"/>
      <c r="E9" s="14"/>
      <c r="F9" s="214"/>
      <c r="G9" s="14"/>
      <c r="H9" s="103"/>
    </row>
    <row r="10" spans="1:8" ht="18.5" x14ac:dyDescent="0.45">
      <c r="A10" s="109"/>
      <c r="B10" s="331">
        <v>3</v>
      </c>
      <c r="C10" s="212" t="s">
        <v>196</v>
      </c>
      <c r="D10" s="6"/>
      <c r="E10" s="14"/>
      <c r="F10" s="214"/>
      <c r="G10" s="14"/>
      <c r="H10" s="103"/>
    </row>
    <row r="11" spans="1:8" ht="18.5" x14ac:dyDescent="0.45">
      <c r="A11" s="109"/>
      <c r="B11" s="331"/>
      <c r="C11" s="14"/>
      <c r="D11" s="14"/>
      <c r="E11" s="14"/>
      <c r="F11" s="214"/>
      <c r="G11" s="14"/>
      <c r="H11" s="103"/>
    </row>
    <row r="12" spans="1:8" ht="18.5" x14ac:dyDescent="0.45">
      <c r="A12" s="109"/>
      <c r="B12" s="331">
        <v>4</v>
      </c>
      <c r="C12" s="14" t="s">
        <v>197</v>
      </c>
      <c r="D12" s="14"/>
      <c r="E12" s="14"/>
      <c r="F12" s="214"/>
      <c r="G12" s="14"/>
      <c r="H12" s="103"/>
    </row>
    <row r="13" spans="1:8" ht="18.5" x14ac:dyDescent="0.45">
      <c r="A13" s="109"/>
      <c r="B13" s="331"/>
      <c r="C13" s="14"/>
      <c r="D13" s="333"/>
      <c r="E13" s="14"/>
      <c r="F13" s="334"/>
      <c r="G13" s="14"/>
      <c r="H13" s="103"/>
    </row>
    <row r="14" spans="1:8" ht="18.5" x14ac:dyDescent="0.45">
      <c r="A14" s="109"/>
      <c r="B14" s="331">
        <v>5</v>
      </c>
      <c r="C14" s="14" t="s">
        <v>198</v>
      </c>
      <c r="D14" s="14"/>
      <c r="E14" s="14"/>
      <c r="F14" s="214"/>
      <c r="G14" s="14"/>
      <c r="H14" s="103"/>
    </row>
    <row r="15" spans="1:8" ht="18.5" x14ac:dyDescent="0.45">
      <c r="A15" s="109"/>
      <c r="B15" s="208"/>
      <c r="C15" s="14"/>
      <c r="D15" s="14"/>
      <c r="E15" s="14"/>
      <c r="F15" s="214"/>
      <c r="G15" s="14"/>
      <c r="H15" s="103"/>
    </row>
    <row r="16" spans="1:8" ht="18.5" x14ac:dyDescent="0.45">
      <c r="A16" s="109"/>
      <c r="B16" s="331">
        <v>6</v>
      </c>
      <c r="C16" s="14" t="s">
        <v>199</v>
      </c>
      <c r="D16" s="14"/>
      <c r="E16" s="14"/>
      <c r="F16" s="214"/>
      <c r="G16" s="14"/>
      <c r="H16" s="103"/>
    </row>
    <row r="17" spans="1:8" ht="18.5" x14ac:dyDescent="0.45">
      <c r="A17" s="109"/>
      <c r="B17" s="331"/>
      <c r="C17" s="14"/>
      <c r="D17" s="14"/>
      <c r="E17" s="14"/>
      <c r="F17" s="214"/>
      <c r="G17" s="14"/>
      <c r="H17" s="103"/>
    </row>
    <row r="18" spans="1:8" ht="43.4" customHeight="1" x14ac:dyDescent="0.45">
      <c r="A18" s="109"/>
      <c r="B18" s="335">
        <v>7</v>
      </c>
      <c r="C18" s="336" t="s">
        <v>200</v>
      </c>
      <c r="D18" s="14"/>
      <c r="E18" s="14"/>
      <c r="F18" s="214"/>
      <c r="G18" s="14"/>
      <c r="H18" s="103"/>
    </row>
    <row r="19" spans="1:8" ht="18.5" x14ac:dyDescent="0.45">
      <c r="A19" s="109"/>
      <c r="B19" s="337"/>
      <c r="C19" s="218"/>
      <c r="D19" s="218"/>
      <c r="E19" s="218"/>
      <c r="F19" s="220"/>
      <c r="G19" s="14"/>
      <c r="H19" s="103"/>
    </row>
    <row r="20" spans="1:8" ht="7.5" customHeight="1" x14ac:dyDescent="0.4">
      <c r="A20" s="106"/>
      <c r="B20" s="107"/>
      <c r="C20" s="107"/>
      <c r="D20" s="107"/>
      <c r="E20" s="107"/>
      <c r="F20" s="107"/>
      <c r="G20" s="7"/>
      <c r="H20" s="103"/>
    </row>
    <row r="23" spans="1:8" ht="17.5" x14ac:dyDescent="0.35">
      <c r="B23" s="8"/>
    </row>
    <row r="24" spans="1:8" ht="17.5" x14ac:dyDescent="0.35">
      <c r="B24" s="8"/>
    </row>
    <row r="25" spans="1:8" ht="17.5" x14ac:dyDescent="0.35">
      <c r="B25" s="8"/>
    </row>
    <row r="26" spans="1:8" ht="17.5" x14ac:dyDescent="0.35">
      <c r="B26" s="8"/>
    </row>
  </sheetData>
  <mergeCells count="1">
    <mergeCell ref="B2:G3"/>
  </mergeCells>
  <hyperlinks>
    <hyperlink ref="C6" r:id="rId1" display="Always review award status on the Student Portal prior to revising loans" xr:uid="{00000000-0004-0000-0900-000000000000}"/>
    <hyperlink ref="C10" r:id="rId2" display="Select the applicable 2025-2026 Loan Revision Request Form." xr:uid="{00000000-0004-0000-0900-000001000000}"/>
  </hyperlinks>
  <pageMargins left="0.7" right="0.7" top="1" bottom="0.75" header="0.3" footer="0.3"/>
  <pageSetup orientation="landscape" r:id="rId3"/>
  <headerFooter>
    <oddHeader>&amp;C&amp;G</oddHeader>
    <oddFooter xml:space="preserve">&amp;COffice of Financial Aid
financialaid@med.wmich.edu * 269.337.6107 </oddFoot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M43"/>
  <sheetViews>
    <sheetView workbookViewId="0">
      <selection activeCell="K23" sqref="K23"/>
    </sheetView>
  </sheetViews>
  <sheetFormatPr defaultColWidth="8.81640625" defaultRowHeight="14.5" x14ac:dyDescent="0.35"/>
  <cols>
    <col min="1" max="1" width="1.453125" customWidth="1"/>
    <col min="2" max="2" width="40" customWidth="1"/>
    <col min="3" max="3" width="20" customWidth="1"/>
    <col min="4" max="4" width="1.453125" customWidth="1"/>
    <col min="5" max="5" width="40" customWidth="1"/>
    <col min="6" max="6" width="20" customWidth="1"/>
    <col min="7" max="7" width="1.453125" customWidth="1"/>
  </cols>
  <sheetData>
    <row r="1" spans="1:13" ht="7.5" customHeight="1" thickBot="1" x14ac:dyDescent="0.4">
      <c r="A1" s="111"/>
      <c r="B1" s="112"/>
      <c r="C1" s="112"/>
      <c r="D1" s="112"/>
      <c r="E1" s="112"/>
      <c r="F1" s="112"/>
      <c r="G1" s="221"/>
    </row>
    <row r="2" spans="1:13" x14ac:dyDescent="0.35">
      <c r="A2" s="109"/>
      <c r="B2" s="347" t="s">
        <v>18</v>
      </c>
      <c r="C2" s="348"/>
      <c r="D2" s="348"/>
      <c r="E2" s="348"/>
      <c r="F2" s="349"/>
      <c r="G2" s="118"/>
    </row>
    <row r="3" spans="1:13" ht="15" thickBot="1" x14ac:dyDescent="0.4">
      <c r="A3" s="109"/>
      <c r="B3" s="350"/>
      <c r="C3" s="351"/>
      <c r="D3" s="351"/>
      <c r="E3" s="351"/>
      <c r="F3" s="352"/>
      <c r="G3" s="118"/>
    </row>
    <row r="4" spans="1:13" ht="7.5" customHeight="1" thickBot="1" x14ac:dyDescent="0.4">
      <c r="A4" s="113"/>
      <c r="B4" s="114"/>
      <c r="C4" s="114"/>
      <c r="D4" s="114"/>
      <c r="E4" s="114"/>
      <c r="F4" s="114"/>
      <c r="G4" s="119"/>
      <c r="H4" s="61"/>
    </row>
    <row r="5" spans="1:13" ht="16" thickBot="1" x14ac:dyDescent="0.4">
      <c r="A5" s="113"/>
      <c r="B5" s="376" t="s">
        <v>19</v>
      </c>
      <c r="C5" s="377"/>
      <c r="D5" s="114"/>
      <c r="E5" s="376" t="s">
        <v>20</v>
      </c>
      <c r="F5" s="377"/>
      <c r="G5" s="119"/>
      <c r="H5" s="61"/>
    </row>
    <row r="6" spans="1:13" ht="15.75" customHeight="1" thickBot="1" x14ac:dyDescent="0.4">
      <c r="A6" s="113"/>
      <c r="B6" s="62" t="s">
        <v>21</v>
      </c>
      <c r="C6" s="98"/>
      <c r="D6" s="114"/>
      <c r="E6" s="62" t="s">
        <v>22</v>
      </c>
      <c r="F6" s="98"/>
      <c r="G6" s="120"/>
      <c r="H6" s="63"/>
      <c r="I6" s="59"/>
      <c r="J6" t="s">
        <v>23</v>
      </c>
    </row>
    <row r="7" spans="1:13" ht="15.75" customHeight="1" thickBot="1" x14ac:dyDescent="0.4">
      <c r="A7" s="113"/>
      <c r="B7" s="64" t="s">
        <v>24</v>
      </c>
      <c r="C7" s="98"/>
      <c r="D7" s="114"/>
      <c r="E7" s="65" t="s">
        <v>25</v>
      </c>
      <c r="F7" s="98"/>
      <c r="G7" s="120"/>
      <c r="H7" s="63"/>
    </row>
    <row r="8" spans="1:13" ht="16.5" customHeight="1" x14ac:dyDescent="0.35">
      <c r="A8" s="113"/>
      <c r="B8" s="65" t="s">
        <v>26</v>
      </c>
      <c r="C8" s="98"/>
      <c r="D8" s="114"/>
      <c r="E8" s="65" t="s">
        <v>27</v>
      </c>
      <c r="F8" s="98"/>
      <c r="G8" s="120"/>
      <c r="H8" s="63"/>
      <c r="I8" s="356" t="s">
        <v>28</v>
      </c>
      <c r="J8" s="357"/>
      <c r="K8" s="357"/>
      <c r="L8" s="357"/>
      <c r="M8" s="357"/>
    </row>
    <row r="9" spans="1:13" ht="16" thickBot="1" x14ac:dyDescent="0.4">
      <c r="A9" s="113"/>
      <c r="B9" s="122" t="s">
        <v>29</v>
      </c>
      <c r="C9" s="98"/>
      <c r="D9" s="114"/>
      <c r="E9" s="65" t="s">
        <v>30</v>
      </c>
      <c r="F9" s="98"/>
      <c r="G9" s="120"/>
      <c r="H9" s="63"/>
      <c r="I9" s="357"/>
      <c r="J9" s="357"/>
      <c r="K9" s="357"/>
      <c r="L9" s="357"/>
      <c r="M9" s="357"/>
    </row>
    <row r="10" spans="1:13" ht="16" thickBot="1" x14ac:dyDescent="0.4">
      <c r="A10" s="113"/>
      <c r="B10" s="122" t="s">
        <v>31</v>
      </c>
      <c r="C10" s="98"/>
      <c r="D10" s="114"/>
      <c r="E10" s="65" t="s">
        <v>32</v>
      </c>
      <c r="F10" s="98"/>
      <c r="G10" s="120"/>
      <c r="H10" s="63"/>
      <c r="I10" s="357"/>
      <c r="J10" s="357"/>
      <c r="K10" s="357"/>
      <c r="L10" s="357"/>
      <c r="M10" s="357"/>
    </row>
    <row r="11" spans="1:13" ht="16" thickBot="1" x14ac:dyDescent="0.4">
      <c r="A11" s="113"/>
      <c r="B11" s="123" t="s">
        <v>33</v>
      </c>
      <c r="C11" s="98"/>
      <c r="D11" s="114"/>
      <c r="E11" s="65" t="s">
        <v>34</v>
      </c>
      <c r="F11" s="98"/>
      <c r="G11" s="120"/>
      <c r="H11" s="63"/>
      <c r="I11" s="357"/>
      <c r="J11" s="357"/>
      <c r="K11" s="357"/>
      <c r="L11" s="357"/>
      <c r="M11" s="357"/>
    </row>
    <row r="12" spans="1:13" ht="16" thickBot="1" x14ac:dyDescent="0.4">
      <c r="A12" s="113"/>
      <c r="B12" s="122" t="s">
        <v>35</v>
      </c>
      <c r="C12" s="98"/>
      <c r="D12" s="114"/>
      <c r="E12" s="65" t="s">
        <v>36</v>
      </c>
      <c r="F12" s="98"/>
      <c r="G12" s="119"/>
      <c r="H12" s="61"/>
      <c r="I12" s="357"/>
      <c r="J12" s="357"/>
      <c r="K12" s="357"/>
      <c r="L12" s="357"/>
      <c r="M12" s="357"/>
    </row>
    <row r="13" spans="1:13" ht="16" thickBot="1" x14ac:dyDescent="0.4">
      <c r="A13" s="113"/>
      <c r="B13" s="65" t="s">
        <v>37</v>
      </c>
      <c r="C13" s="98"/>
      <c r="D13" s="114"/>
      <c r="E13" s="65" t="s">
        <v>38</v>
      </c>
      <c r="F13" s="98"/>
      <c r="G13" s="119"/>
      <c r="H13" s="61"/>
      <c r="I13" s="357"/>
      <c r="J13" s="357"/>
      <c r="K13" s="357"/>
      <c r="L13" s="357"/>
      <c r="M13" s="357"/>
    </row>
    <row r="14" spans="1:13" ht="16" thickBot="1" x14ac:dyDescent="0.4">
      <c r="A14" s="113"/>
      <c r="B14" s="65" t="s">
        <v>39</v>
      </c>
      <c r="C14" s="98"/>
      <c r="D14" s="114"/>
      <c r="E14" s="65" t="s">
        <v>40</v>
      </c>
      <c r="F14" s="98"/>
      <c r="G14" s="119"/>
      <c r="H14" s="61"/>
    </row>
    <row r="15" spans="1:13" ht="16" thickBot="1" x14ac:dyDescent="0.4">
      <c r="A15" s="113"/>
      <c r="B15" s="65" t="s">
        <v>41</v>
      </c>
      <c r="C15" s="98"/>
      <c r="D15" s="114"/>
      <c r="E15" s="66" t="s">
        <v>40</v>
      </c>
      <c r="F15" s="98"/>
      <c r="G15" s="119"/>
      <c r="H15" s="61"/>
    </row>
    <row r="16" spans="1:13" ht="16" thickBot="1" x14ac:dyDescent="0.4">
      <c r="A16" s="113"/>
      <c r="B16" s="67" t="s">
        <v>42</v>
      </c>
      <c r="C16" s="99">
        <f>SUM(C6:C15)</f>
        <v>0</v>
      </c>
      <c r="D16" s="114"/>
      <c r="E16" s="67" t="s">
        <v>43</v>
      </c>
      <c r="F16" s="99">
        <f>SUM(F6:F15)</f>
        <v>0</v>
      </c>
      <c r="G16" s="119"/>
      <c r="H16" s="61"/>
    </row>
    <row r="17" spans="1:13" ht="15.5" x14ac:dyDescent="0.35">
      <c r="A17" s="113"/>
      <c r="B17" s="68"/>
      <c r="C17" s="69"/>
      <c r="D17" s="114"/>
      <c r="E17" s="46"/>
      <c r="F17" s="70"/>
      <c r="G17" s="119"/>
      <c r="H17" s="61"/>
    </row>
    <row r="18" spans="1:13" ht="15.5" x14ac:dyDescent="0.35">
      <c r="A18" s="113"/>
      <c r="B18" s="364" t="s">
        <v>44</v>
      </c>
      <c r="C18" s="365"/>
      <c r="D18" s="114"/>
      <c r="E18" s="71" t="s">
        <v>43</v>
      </c>
      <c r="F18" s="100">
        <f>SUM(F6:F15)</f>
        <v>0</v>
      </c>
      <c r="G18" s="119"/>
      <c r="H18" s="61"/>
    </row>
    <row r="19" spans="1:13" ht="16" thickBot="1" x14ac:dyDescent="0.4">
      <c r="A19" s="113"/>
      <c r="B19" s="364"/>
      <c r="C19" s="365"/>
      <c r="D19" s="114"/>
      <c r="E19" s="71" t="s">
        <v>42</v>
      </c>
      <c r="F19" s="101">
        <f>SUM(C6:C15)</f>
        <v>0</v>
      </c>
      <c r="G19" s="119"/>
      <c r="H19" s="61"/>
    </row>
    <row r="20" spans="1:13" ht="16" thickBot="1" x14ac:dyDescent="0.4">
      <c r="A20" s="113"/>
      <c r="B20" s="364"/>
      <c r="C20" s="365"/>
      <c r="D20" s="114"/>
      <c r="E20" s="71" t="s">
        <v>45</v>
      </c>
      <c r="F20" s="102">
        <f>SUM(F18:F19)</f>
        <v>0</v>
      </c>
      <c r="G20" s="119"/>
      <c r="H20" s="61"/>
      <c r="I20" s="60"/>
      <c r="J20" t="s">
        <v>46</v>
      </c>
    </row>
    <row r="21" spans="1:13" ht="15.5" x14ac:dyDescent="0.35">
      <c r="A21" s="113"/>
      <c r="B21" s="364"/>
      <c r="C21" s="365"/>
      <c r="D21" s="114"/>
      <c r="E21" s="71"/>
      <c r="F21" s="72"/>
      <c r="G21" s="119"/>
      <c r="H21" s="61"/>
    </row>
    <row r="22" spans="1:13" ht="15.5" x14ac:dyDescent="0.35">
      <c r="A22" s="113"/>
      <c r="B22" s="364"/>
      <c r="C22" s="365"/>
      <c r="D22" s="114"/>
      <c r="E22" s="71" t="s">
        <v>47</v>
      </c>
      <c r="F22" s="374"/>
      <c r="G22" s="119"/>
      <c r="H22" s="61"/>
    </row>
    <row r="23" spans="1:13" ht="16" thickBot="1" x14ac:dyDescent="0.4">
      <c r="A23" s="113"/>
      <c r="B23" s="366"/>
      <c r="C23" s="367"/>
      <c r="D23" s="114"/>
      <c r="E23" s="73"/>
      <c r="F23" s="375"/>
      <c r="G23" s="119"/>
      <c r="H23" s="61"/>
    </row>
    <row r="24" spans="1:13" ht="7.5" customHeight="1" thickBot="1" x14ac:dyDescent="0.4">
      <c r="A24" s="121"/>
      <c r="B24" s="115"/>
      <c r="C24" s="115"/>
      <c r="D24" s="116"/>
      <c r="E24" s="116"/>
      <c r="F24" s="116"/>
      <c r="G24" s="117"/>
      <c r="H24" s="61"/>
    </row>
    <row r="25" spans="1:13" ht="16" thickBot="1" x14ac:dyDescent="0.4">
      <c r="A25" s="61"/>
      <c r="D25" s="74"/>
      <c r="E25" s="61"/>
      <c r="F25" s="61"/>
      <c r="G25" s="61"/>
      <c r="H25" s="61"/>
    </row>
    <row r="26" spans="1:13" ht="16.5" customHeight="1" x14ac:dyDescent="0.35">
      <c r="A26" s="61"/>
      <c r="B26" s="378" t="s">
        <v>48</v>
      </c>
      <c r="C26" s="379"/>
      <c r="D26" s="61"/>
      <c r="E26" s="358" t="s">
        <v>49</v>
      </c>
      <c r="F26" s="359"/>
      <c r="G26" s="61"/>
      <c r="H26" s="61"/>
      <c r="I26" s="355"/>
      <c r="J26" s="355"/>
      <c r="K26" s="355"/>
      <c r="L26" s="355"/>
      <c r="M26" s="355"/>
    </row>
    <row r="27" spans="1:13" ht="15.5" x14ac:dyDescent="0.35">
      <c r="A27" s="61"/>
      <c r="B27" s="368" t="s">
        <v>50</v>
      </c>
      <c r="C27" s="369"/>
      <c r="E27" s="360" t="s">
        <v>51</v>
      </c>
      <c r="F27" s="361"/>
      <c r="G27" s="61"/>
      <c r="H27" s="61"/>
      <c r="I27" s="355"/>
      <c r="J27" s="355"/>
      <c r="K27" s="355"/>
      <c r="L27" s="355"/>
      <c r="M27" s="355"/>
    </row>
    <row r="28" spans="1:13" ht="15.5" x14ac:dyDescent="0.35">
      <c r="A28" s="61"/>
      <c r="B28" s="370"/>
      <c r="C28" s="371"/>
      <c r="E28" s="362"/>
      <c r="F28" s="363"/>
      <c r="G28" s="61"/>
      <c r="H28" s="61"/>
      <c r="I28" s="355"/>
      <c r="J28" s="355"/>
      <c r="K28" s="355"/>
      <c r="L28" s="355"/>
      <c r="M28" s="355"/>
    </row>
    <row r="29" spans="1:13" ht="15.5" x14ac:dyDescent="0.35">
      <c r="A29" s="61"/>
      <c r="B29" s="370"/>
      <c r="C29" s="371"/>
      <c r="E29" s="362"/>
      <c r="F29" s="363"/>
      <c r="G29" s="61"/>
      <c r="H29" s="61"/>
      <c r="I29" s="355"/>
      <c r="J29" s="355"/>
      <c r="K29" s="355"/>
      <c r="L29" s="355"/>
      <c r="M29" s="355"/>
    </row>
    <row r="30" spans="1:13" ht="15.5" x14ac:dyDescent="0.35">
      <c r="A30" s="61"/>
      <c r="B30" s="370"/>
      <c r="C30" s="371"/>
      <c r="E30" s="362"/>
      <c r="F30" s="363"/>
      <c r="G30" s="61"/>
      <c r="H30" s="61"/>
      <c r="I30" s="355"/>
      <c r="J30" s="355"/>
      <c r="K30" s="355"/>
      <c r="L30" s="355"/>
      <c r="M30" s="355"/>
    </row>
    <row r="31" spans="1:13" ht="16" thickBot="1" x14ac:dyDescent="0.4">
      <c r="A31" s="61"/>
      <c r="B31" s="370"/>
      <c r="C31" s="371"/>
      <c r="E31" s="362"/>
      <c r="F31" s="363"/>
      <c r="G31" s="61"/>
      <c r="H31" s="61"/>
    </row>
    <row r="32" spans="1:13" ht="15.5" x14ac:dyDescent="0.35">
      <c r="A32" s="61"/>
      <c r="B32" s="370"/>
      <c r="C32" s="371"/>
      <c r="E32" s="75"/>
      <c r="F32" s="76"/>
      <c r="G32" s="61"/>
      <c r="H32" s="61"/>
    </row>
    <row r="33" spans="1:9" ht="16" thickBot="1" x14ac:dyDescent="0.4">
      <c r="A33" s="61"/>
      <c r="B33" s="372"/>
      <c r="C33" s="373"/>
      <c r="E33" s="77" t="s">
        <v>52</v>
      </c>
      <c r="F33" s="54"/>
      <c r="G33" s="61"/>
      <c r="H33" s="61"/>
    </row>
    <row r="34" spans="1:9" ht="16" thickBot="1" x14ac:dyDescent="0.4">
      <c r="A34" s="61"/>
      <c r="G34" s="61"/>
      <c r="H34" s="61"/>
    </row>
    <row r="35" spans="1:9" ht="15.5" x14ac:dyDescent="0.35">
      <c r="A35" s="61"/>
      <c r="B35" s="339" t="s">
        <v>17</v>
      </c>
      <c r="C35" s="340"/>
      <c r="D35" s="340"/>
      <c r="E35" s="340"/>
      <c r="F35" s="340"/>
      <c r="G35" s="340"/>
      <c r="H35" s="340"/>
      <c r="I35" s="341"/>
    </row>
    <row r="36" spans="1:9" ht="18.649999999999999" customHeight="1" thickBot="1" x14ac:dyDescent="0.4">
      <c r="A36" s="61"/>
      <c r="B36" s="342"/>
      <c r="C36" s="343"/>
      <c r="D36" s="343"/>
      <c r="E36" s="343"/>
      <c r="F36" s="343"/>
      <c r="G36" s="343"/>
      <c r="H36" s="343"/>
      <c r="I36" s="344"/>
    </row>
    <row r="37" spans="1:9" ht="15.5" x14ac:dyDescent="0.35">
      <c r="A37" s="61"/>
      <c r="G37" s="61"/>
      <c r="H37" s="61"/>
    </row>
    <row r="38" spans="1:9" ht="15.5" x14ac:dyDescent="0.35">
      <c r="A38" s="61"/>
      <c r="G38" s="61"/>
      <c r="H38" s="61"/>
    </row>
    <row r="39" spans="1:9" ht="15.5" x14ac:dyDescent="0.35">
      <c r="A39" s="61"/>
      <c r="G39" s="61"/>
      <c r="H39" s="61"/>
    </row>
    <row r="40" spans="1:9" ht="15.5" x14ac:dyDescent="0.35">
      <c r="A40" s="61"/>
      <c r="G40" s="61"/>
      <c r="H40" s="61"/>
    </row>
    <row r="41" spans="1:9" ht="15.5" x14ac:dyDescent="0.35">
      <c r="A41" s="61"/>
      <c r="G41" s="61"/>
      <c r="H41" s="61"/>
    </row>
    <row r="42" spans="1:9" ht="7.5" customHeight="1" x14ac:dyDescent="0.35">
      <c r="A42" s="61"/>
      <c r="G42" s="61"/>
      <c r="H42" s="61"/>
    </row>
    <row r="43" spans="1:9" ht="15.5" x14ac:dyDescent="0.35">
      <c r="A43" s="61"/>
      <c r="G43" s="61"/>
      <c r="H43" s="61"/>
    </row>
  </sheetData>
  <mergeCells count="12">
    <mergeCell ref="B2:F3"/>
    <mergeCell ref="F22:F23"/>
    <mergeCell ref="B5:C5"/>
    <mergeCell ref="E5:F5"/>
    <mergeCell ref="B26:C26"/>
    <mergeCell ref="I8:M13"/>
    <mergeCell ref="B35:I36"/>
    <mergeCell ref="E26:F26"/>
    <mergeCell ref="E27:F31"/>
    <mergeCell ref="B18:C23"/>
    <mergeCell ref="B27:C33"/>
    <mergeCell ref="I26:M30"/>
  </mergeCells>
  <hyperlinks>
    <hyperlink ref="E33" r:id="rId1" location="payment-plans" display="Gas - Consumers Energy" xr:uid="{00000000-0004-0000-0100-000000000000}"/>
  </hyperlinks>
  <pageMargins left="0.7" right="0.7" top="1" bottom="0.75" header="0.05" footer="0.3"/>
  <pageSetup scale="69" orientation="landscape" r:id="rId2"/>
  <headerFooter>
    <oddHeader>&amp;C&amp;G</oddHeader>
    <oddFooter xml:space="preserve">&amp;COffice of Financial Aid
financialaid@med.wmich.edu * 269.337.6107 </oddFoot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M43"/>
  <sheetViews>
    <sheetView workbookViewId="0">
      <selection activeCell="J32" sqref="J32"/>
    </sheetView>
  </sheetViews>
  <sheetFormatPr defaultColWidth="8.81640625" defaultRowHeight="14.5" x14ac:dyDescent="0.35"/>
  <cols>
    <col min="1" max="1" width="1.453125" customWidth="1"/>
    <col min="2" max="2" width="54.453125" customWidth="1"/>
    <col min="3" max="3" width="17.1796875" customWidth="1"/>
    <col min="4" max="5" width="14.453125" customWidth="1"/>
    <col min="6" max="6" width="20" style="78" customWidth="1"/>
    <col min="7" max="7" width="1.453125" customWidth="1"/>
    <col min="8" max="8" width="5.54296875" customWidth="1"/>
    <col min="9" max="9" width="9.54296875" customWidth="1"/>
    <col min="12" max="12" width="9.1796875" customWidth="1"/>
  </cols>
  <sheetData>
    <row r="1" spans="1:13" ht="7.5" customHeight="1" thickBot="1" x14ac:dyDescent="0.4">
      <c r="A1" s="111"/>
      <c r="B1" s="112"/>
      <c r="C1" s="112"/>
      <c r="D1" s="112"/>
      <c r="E1" s="112"/>
      <c r="F1" s="130"/>
      <c r="G1" s="124"/>
    </row>
    <row r="2" spans="1:13" ht="15" customHeight="1" x14ac:dyDescent="0.35">
      <c r="A2" s="109"/>
      <c r="B2" s="399" t="s">
        <v>53</v>
      </c>
      <c r="C2" s="400"/>
      <c r="D2" s="400"/>
      <c r="E2" s="400"/>
      <c r="F2" s="401"/>
      <c r="G2" s="118"/>
    </row>
    <row r="3" spans="1:13" ht="15" thickBot="1" x14ac:dyDescent="0.4">
      <c r="A3" s="109"/>
      <c r="B3" s="402"/>
      <c r="C3" s="403"/>
      <c r="D3" s="403"/>
      <c r="E3" s="403"/>
      <c r="F3" s="404"/>
      <c r="G3" s="118"/>
    </row>
    <row r="4" spans="1:13" ht="7.5" customHeight="1" thickBot="1" x14ac:dyDescent="0.4">
      <c r="A4" s="109"/>
      <c r="B4" s="131"/>
      <c r="C4" s="131"/>
      <c r="D4" s="131"/>
      <c r="E4" s="131"/>
      <c r="F4" s="132"/>
      <c r="G4" s="118"/>
    </row>
    <row r="5" spans="1:13" s="34" customFormat="1" ht="16" thickBot="1" x14ac:dyDescent="0.4">
      <c r="A5" s="127"/>
      <c r="B5" s="381" t="s">
        <v>54</v>
      </c>
      <c r="C5" s="382"/>
      <c r="D5" s="382"/>
      <c r="E5" s="382"/>
      <c r="F5" s="383"/>
      <c r="G5" s="125"/>
    </row>
    <row r="6" spans="1:13" s="34" customFormat="1" ht="16" thickBot="1" x14ac:dyDescent="0.4">
      <c r="A6" s="127"/>
      <c r="B6" s="389" t="s">
        <v>55</v>
      </c>
      <c r="C6" s="390"/>
      <c r="D6" s="390"/>
      <c r="E6" s="390"/>
      <c r="F6" s="243">
        <v>71200</v>
      </c>
      <c r="G6" s="125"/>
    </row>
    <row r="7" spans="1:13" s="34" customFormat="1" ht="16" thickBot="1" x14ac:dyDescent="0.4">
      <c r="A7" s="128"/>
      <c r="B7" s="396" t="s">
        <v>56</v>
      </c>
      <c r="C7" s="397"/>
      <c r="D7" s="398"/>
      <c r="E7" s="203">
        <f>'Expense Planner'!$F$20</f>
        <v>0</v>
      </c>
      <c r="F7" s="244">
        <f>E7*12</f>
        <v>0</v>
      </c>
      <c r="G7" s="125"/>
      <c r="I7" s="60"/>
      <c r="J7" t="s">
        <v>57</v>
      </c>
      <c r="K7"/>
      <c r="L7"/>
      <c r="M7"/>
    </row>
    <row r="8" spans="1:13" s="34" customFormat="1" ht="16" thickBot="1" x14ac:dyDescent="0.4">
      <c r="A8" s="128"/>
      <c r="B8" s="389" t="s">
        <v>58</v>
      </c>
      <c r="C8" s="390"/>
      <c r="D8" s="390"/>
      <c r="E8" s="390"/>
      <c r="F8" s="245">
        <v>2421</v>
      </c>
      <c r="G8" s="125"/>
      <c r="I8" s="59"/>
      <c r="J8" t="s">
        <v>59</v>
      </c>
      <c r="K8"/>
      <c r="L8"/>
      <c r="M8"/>
    </row>
    <row r="9" spans="1:13" s="34" customFormat="1" ht="16" thickBot="1" x14ac:dyDescent="0.4">
      <c r="A9" s="128"/>
      <c r="B9" s="405" t="s">
        <v>60</v>
      </c>
      <c r="C9" s="406"/>
      <c r="D9" s="406"/>
      <c r="E9" s="407"/>
      <c r="F9" s="246"/>
      <c r="G9" s="125"/>
      <c r="I9" s="80"/>
      <c r="J9" t="s">
        <v>61</v>
      </c>
      <c r="K9"/>
      <c r="L9"/>
      <c r="M9"/>
    </row>
    <row r="10" spans="1:13" s="34" customFormat="1" ht="16" thickBot="1" x14ac:dyDescent="0.4">
      <c r="A10" s="128"/>
      <c r="B10" s="247" t="s">
        <v>62</v>
      </c>
      <c r="C10" s="210"/>
      <c r="D10" s="248"/>
      <c r="E10" s="210"/>
      <c r="F10" s="249">
        <f>IF(SUM(F6:F9)&gt;98064, 98064, SUM(F6:F9))</f>
        <v>73621</v>
      </c>
      <c r="G10" s="125"/>
      <c r="I10"/>
      <c r="J10"/>
      <c r="K10"/>
      <c r="L10"/>
      <c r="M10"/>
    </row>
    <row r="11" spans="1:13" s="34" customFormat="1" ht="7.4" customHeight="1" thickBot="1" x14ac:dyDescent="0.4">
      <c r="A11" s="128"/>
      <c r="B11" s="135"/>
      <c r="C11" s="131"/>
      <c r="D11" s="137"/>
      <c r="E11" s="138"/>
      <c r="F11" s="194"/>
      <c r="G11" s="125"/>
      <c r="I11"/>
      <c r="J11"/>
      <c r="K11"/>
      <c r="L11"/>
      <c r="M11"/>
    </row>
    <row r="12" spans="1:13" s="34" customFormat="1" ht="15.75" customHeight="1" x14ac:dyDescent="0.35">
      <c r="A12" s="128"/>
      <c r="B12" s="384" t="s">
        <v>63</v>
      </c>
      <c r="C12" s="385"/>
      <c r="D12" s="385"/>
      <c r="E12" s="385"/>
      <c r="F12" s="386"/>
      <c r="G12" s="125"/>
      <c r="I12" s="356" t="s">
        <v>64</v>
      </c>
      <c r="J12" s="357"/>
      <c r="K12" s="357"/>
      <c r="L12" s="357"/>
      <c r="M12" s="357"/>
    </row>
    <row r="13" spans="1:13" s="34" customFormat="1" ht="15.5" x14ac:dyDescent="0.35">
      <c r="A13" s="128"/>
      <c r="B13" s="387" t="s">
        <v>65</v>
      </c>
      <c r="C13" s="388"/>
      <c r="D13" s="388"/>
      <c r="E13" s="388"/>
      <c r="F13" s="250"/>
      <c r="G13" s="125"/>
      <c r="I13" s="357"/>
      <c r="J13" s="357"/>
      <c r="K13" s="357"/>
      <c r="L13" s="357"/>
      <c r="M13" s="357"/>
    </row>
    <row r="14" spans="1:13" s="34" customFormat="1" ht="15.5" x14ac:dyDescent="0.35">
      <c r="A14" s="128"/>
      <c r="B14" s="389" t="s">
        <v>66</v>
      </c>
      <c r="C14" s="390"/>
      <c r="D14" s="390"/>
      <c r="E14" s="390"/>
      <c r="F14" s="251"/>
      <c r="G14" s="125"/>
      <c r="I14" s="357"/>
      <c r="J14" s="357"/>
      <c r="K14" s="357"/>
      <c r="L14" s="357"/>
      <c r="M14" s="357"/>
    </row>
    <row r="15" spans="1:13" s="34" customFormat="1" ht="16" thickBot="1" x14ac:dyDescent="0.4">
      <c r="A15" s="128"/>
      <c r="B15" s="391" t="s">
        <v>67</v>
      </c>
      <c r="C15" s="392"/>
      <c r="D15" s="392"/>
      <c r="E15" s="392"/>
      <c r="F15" s="252">
        <v>0</v>
      </c>
      <c r="G15" s="125"/>
      <c r="I15" s="357"/>
      <c r="J15" s="357"/>
      <c r="K15" s="357"/>
      <c r="L15" s="357"/>
      <c r="M15" s="357"/>
    </row>
    <row r="16" spans="1:13" s="34" customFormat="1" ht="16" thickBot="1" x14ac:dyDescent="0.4">
      <c r="A16" s="128"/>
      <c r="B16" s="247" t="s">
        <v>68</v>
      </c>
      <c r="C16" s="210"/>
      <c r="D16" s="253"/>
      <c r="E16" s="254"/>
      <c r="F16" s="255">
        <f>SUM(F13:F15)</f>
        <v>0</v>
      </c>
      <c r="G16" s="125"/>
      <c r="I16" s="357"/>
      <c r="J16" s="357"/>
      <c r="K16" s="357"/>
      <c r="L16" s="357"/>
      <c r="M16" s="357"/>
    </row>
    <row r="17" spans="1:13" s="45" customFormat="1" ht="9.65" customHeight="1" thickBot="1" x14ac:dyDescent="0.4">
      <c r="A17" s="129"/>
      <c r="B17" s="135"/>
      <c r="C17" s="135"/>
      <c r="D17" s="135"/>
      <c r="E17" s="135"/>
      <c r="F17" s="204"/>
      <c r="G17" s="126"/>
      <c r="I17" s="357"/>
      <c r="J17" s="357"/>
      <c r="K17" s="357"/>
      <c r="L17" s="357"/>
      <c r="M17" s="357"/>
    </row>
    <row r="18" spans="1:13" s="45" customFormat="1" ht="14.5" customHeight="1" thickBot="1" x14ac:dyDescent="0.4">
      <c r="A18" s="129"/>
      <c r="B18" s="170" t="s">
        <v>69</v>
      </c>
      <c r="C18" s="176"/>
      <c r="D18" s="176"/>
      <c r="E18" s="176"/>
      <c r="F18" s="205">
        <f>F10-F16</f>
        <v>73621</v>
      </c>
      <c r="G18" s="126"/>
      <c r="J18" s="86"/>
    </row>
    <row r="19" spans="1:13" s="34" customFormat="1" ht="7.4" customHeight="1" x14ac:dyDescent="0.35">
      <c r="A19" s="127"/>
      <c r="B19" s="131"/>
      <c r="C19" s="131"/>
      <c r="D19" s="131"/>
      <c r="E19" s="131"/>
      <c r="F19" s="132"/>
      <c r="G19" s="125"/>
    </row>
    <row r="20" spans="1:13" s="34" customFormat="1" ht="15.5" x14ac:dyDescent="0.35">
      <c r="A20" s="127"/>
      <c r="B20" s="393" t="s">
        <v>70</v>
      </c>
      <c r="C20" s="394"/>
      <c r="D20" s="394"/>
      <c r="E20" s="395"/>
      <c r="F20" s="235">
        <f>IF((F18/(1-0.01057))&lt;=44944,(F18/(1-0.01057)),44944)</f>
        <v>44944</v>
      </c>
      <c r="G20" s="125"/>
      <c r="I20" s="380"/>
      <c r="J20" s="380"/>
      <c r="K20" s="380"/>
      <c r="L20" s="380"/>
      <c r="M20" s="380"/>
    </row>
    <row r="21" spans="1:13" s="34" customFormat="1" ht="15" customHeight="1" x14ac:dyDescent="0.35">
      <c r="A21" s="127"/>
      <c r="B21" s="236" t="s">
        <v>71</v>
      </c>
      <c r="C21" s="172"/>
      <c r="D21" s="173"/>
      <c r="E21" s="177"/>
      <c r="F21" s="237">
        <f>F20/2</f>
        <v>22472</v>
      </c>
      <c r="G21" s="125"/>
      <c r="I21" s="380"/>
      <c r="J21" s="380"/>
      <c r="K21" s="380"/>
      <c r="L21" s="380"/>
      <c r="M21" s="380"/>
    </row>
    <row r="22" spans="1:13" s="34" customFormat="1" ht="15" customHeight="1" x14ac:dyDescent="0.35">
      <c r="A22" s="127"/>
      <c r="B22" s="226" t="s">
        <v>72</v>
      </c>
      <c r="C22" s="171"/>
      <c r="D22" s="171"/>
      <c r="E22" s="178"/>
      <c r="F22" s="238">
        <f>F20/2</f>
        <v>22472</v>
      </c>
      <c r="G22" s="125"/>
      <c r="I22" s="380"/>
      <c r="J22" s="380"/>
      <c r="K22" s="380"/>
      <c r="L22" s="380"/>
      <c r="M22" s="380"/>
    </row>
    <row r="23" spans="1:13" s="34" customFormat="1" ht="15.5" x14ac:dyDescent="0.35">
      <c r="A23" s="127"/>
      <c r="B23" s="239" t="s">
        <v>73</v>
      </c>
      <c r="C23" s="240"/>
      <c r="D23" s="241"/>
      <c r="E23" s="233"/>
      <c r="F23" s="242"/>
      <c r="G23" s="125"/>
      <c r="I23" s="380"/>
      <c r="J23" s="380"/>
      <c r="K23" s="380"/>
      <c r="L23" s="380"/>
      <c r="M23" s="380"/>
    </row>
    <row r="24" spans="1:13" s="34" customFormat="1" ht="7.4" customHeight="1" x14ac:dyDescent="0.35">
      <c r="A24" s="127"/>
      <c r="B24" s="131"/>
      <c r="C24" s="131"/>
      <c r="D24" s="131"/>
      <c r="E24" s="131"/>
      <c r="F24" s="132"/>
      <c r="G24" s="125"/>
      <c r="I24" s="380"/>
      <c r="J24" s="380"/>
      <c r="K24" s="380"/>
      <c r="L24" s="380"/>
      <c r="M24" s="380"/>
    </row>
    <row r="25" spans="1:13" s="34" customFormat="1" ht="15.5" x14ac:dyDescent="0.35">
      <c r="A25" s="127"/>
      <c r="B25" s="222" t="s">
        <v>74</v>
      </c>
      <c r="C25" s="223"/>
      <c r="D25" s="223"/>
      <c r="E25" s="224"/>
      <c r="F25" s="225">
        <f>IF((F18/(1-0.01057))&gt;44944,((F18-44944+(44944*0.01057))/(1-0.04228)),0)</f>
        <v>30439.019838783777</v>
      </c>
      <c r="G25" s="125"/>
      <c r="I25" s="380"/>
      <c r="J25" s="380"/>
      <c r="K25" s="380"/>
      <c r="L25" s="380"/>
      <c r="M25" s="380"/>
    </row>
    <row r="26" spans="1:13" s="34" customFormat="1" ht="15.5" x14ac:dyDescent="0.35">
      <c r="A26" s="127"/>
      <c r="B26" s="226" t="s">
        <v>71</v>
      </c>
      <c r="C26" s="189"/>
      <c r="D26" s="189"/>
      <c r="E26" s="175"/>
      <c r="F26" s="227">
        <f>F25/2</f>
        <v>15219.509919391889</v>
      </c>
      <c r="G26" s="125"/>
      <c r="I26" s="380"/>
      <c r="J26" s="380"/>
      <c r="K26" s="380"/>
      <c r="L26" s="380"/>
      <c r="M26" s="380"/>
    </row>
    <row r="27" spans="1:13" s="34" customFormat="1" ht="15.5" x14ac:dyDescent="0.35">
      <c r="A27" s="127"/>
      <c r="B27" s="226" t="s">
        <v>72</v>
      </c>
      <c r="C27" s="189"/>
      <c r="D27" s="189"/>
      <c r="E27" s="175"/>
      <c r="F27" s="227">
        <f>F25/2</f>
        <v>15219.509919391889</v>
      </c>
      <c r="G27" s="125"/>
      <c r="I27" s="380"/>
      <c r="J27" s="380"/>
      <c r="K27" s="380"/>
      <c r="L27" s="380"/>
      <c r="M27" s="380"/>
    </row>
    <row r="28" spans="1:13" s="34" customFormat="1" ht="15.5" x14ac:dyDescent="0.35">
      <c r="A28" s="127"/>
      <c r="B28" s="228" t="s">
        <v>75</v>
      </c>
      <c r="C28" s="187"/>
      <c r="D28" s="187"/>
      <c r="E28" s="195"/>
      <c r="F28" s="229"/>
      <c r="G28" s="125"/>
      <c r="I28" s="380"/>
      <c r="J28" s="380"/>
      <c r="K28" s="380"/>
      <c r="L28" s="380"/>
      <c r="M28" s="380"/>
    </row>
    <row r="29" spans="1:13" s="34" customFormat="1" ht="15.5" x14ac:dyDescent="0.35">
      <c r="A29" s="127"/>
      <c r="B29" s="230" t="s">
        <v>76</v>
      </c>
      <c r="C29" s="231"/>
      <c r="D29" s="232"/>
      <c r="E29" s="233"/>
      <c r="F29" s="234"/>
      <c r="G29" s="125"/>
      <c r="I29" s="380"/>
      <c r="J29" s="380"/>
      <c r="K29" s="380"/>
      <c r="L29" s="380"/>
      <c r="M29" s="380"/>
    </row>
    <row r="30" spans="1:13" s="34" customFormat="1" ht="15.5" x14ac:dyDescent="0.35">
      <c r="A30" s="127"/>
      <c r="B30" s="131"/>
      <c r="C30" s="131"/>
      <c r="D30" s="131"/>
      <c r="E30" s="131"/>
      <c r="F30" s="132"/>
      <c r="G30" s="125"/>
    </row>
    <row r="31" spans="1:13" s="34" customFormat="1" ht="15.5" x14ac:dyDescent="0.35">
      <c r="A31" s="127"/>
      <c r="B31" s="256" t="s">
        <v>77</v>
      </c>
      <c r="C31" s="257"/>
      <c r="D31" s="258"/>
      <c r="E31" s="257"/>
      <c r="F31" s="259"/>
      <c r="G31" s="125"/>
    </row>
    <row r="32" spans="1:13" s="34" customFormat="1" ht="15.5" x14ac:dyDescent="0.35">
      <c r="A32" s="127"/>
      <c r="B32" s="260" t="s">
        <v>11</v>
      </c>
      <c r="C32" s="187"/>
      <c r="D32" s="196"/>
      <c r="E32" s="188"/>
      <c r="F32" s="261"/>
      <c r="G32" s="125"/>
    </row>
    <row r="33" spans="1:9" s="34" customFormat="1" ht="15.5" x14ac:dyDescent="0.35">
      <c r="A33" s="127"/>
      <c r="B33" s="262" t="s">
        <v>12</v>
      </c>
      <c r="C33" s="81"/>
      <c r="D33" s="197"/>
      <c r="E33" s="82"/>
      <c r="F33" s="261"/>
      <c r="G33" s="125"/>
    </row>
    <row r="34" spans="1:9" s="34" customFormat="1" ht="15.5" x14ac:dyDescent="0.35">
      <c r="A34" s="127"/>
      <c r="B34" s="338" t="s">
        <v>78</v>
      </c>
      <c r="C34" s="232"/>
      <c r="D34" s="263"/>
      <c r="E34" s="233"/>
      <c r="F34" s="264"/>
      <c r="G34" s="125"/>
    </row>
    <row r="35" spans="1:9" ht="7.4" customHeight="1" x14ac:dyDescent="0.45">
      <c r="A35" s="109"/>
      <c r="B35" s="133"/>
      <c r="C35" s="133"/>
      <c r="D35" s="133"/>
      <c r="E35" s="134"/>
      <c r="F35" s="133"/>
      <c r="G35" s="118"/>
    </row>
    <row r="36" spans="1:9" ht="7.4" customHeight="1" thickBot="1" x14ac:dyDescent="0.4">
      <c r="A36" s="46"/>
      <c r="B36" s="83"/>
      <c r="G36" s="47"/>
    </row>
    <row r="37" spans="1:9" ht="19.5" customHeight="1" x14ac:dyDescent="0.35">
      <c r="B37" s="339" t="s">
        <v>79</v>
      </c>
      <c r="C37" s="340"/>
      <c r="D37" s="340"/>
      <c r="E37" s="340"/>
      <c r="F37" s="340"/>
      <c r="G37" s="340"/>
      <c r="H37" s="85"/>
      <c r="I37" s="37"/>
    </row>
    <row r="38" spans="1:9" ht="15.75" customHeight="1" thickBot="1" x14ac:dyDescent="0.4">
      <c r="B38" s="342"/>
      <c r="C38" s="343"/>
      <c r="D38" s="343"/>
      <c r="E38" s="343"/>
      <c r="F38" s="343"/>
      <c r="G38" s="343"/>
      <c r="H38" s="85"/>
      <c r="I38" s="37"/>
    </row>
    <row r="39" spans="1:9" ht="19.5" customHeight="1" x14ac:dyDescent="0.35"/>
    <row r="40" spans="1:9" ht="7.5" customHeight="1" x14ac:dyDescent="0.35"/>
    <row r="43" spans="1:9" ht="7.5" customHeight="1" x14ac:dyDescent="0.35"/>
  </sheetData>
  <protectedRanges>
    <protectedRange sqref="F13:F15 E7 F8:F9" name="Range1"/>
  </protectedRanges>
  <mergeCells count="14">
    <mergeCell ref="B2:F3"/>
    <mergeCell ref="B6:E6"/>
    <mergeCell ref="B8:E8"/>
    <mergeCell ref="B9:E9"/>
    <mergeCell ref="I12:M17"/>
    <mergeCell ref="B37:G38"/>
    <mergeCell ref="I20:M29"/>
    <mergeCell ref="B5:F5"/>
    <mergeCell ref="B12:F12"/>
    <mergeCell ref="B13:E13"/>
    <mergeCell ref="B14:E14"/>
    <mergeCell ref="B15:E15"/>
    <mergeCell ref="B20:E20"/>
    <mergeCell ref="B7:D7"/>
  </mergeCells>
  <hyperlinks>
    <hyperlink ref="B29" location="'PLUS Instructions'!A1" display="Instructions for applying for a Graduate PLUS Loan." xr:uid="{00000000-0004-0000-0200-000000000000}"/>
    <hyperlink ref="B23" r:id="rId1" xr:uid="{00000000-0004-0000-0200-000001000000}"/>
    <hyperlink ref="B28" r:id="rId2" xr:uid="{00000000-0004-0000-0200-000002000000}"/>
    <hyperlink ref="B32:B33" r:id="rId3" display=" - Entrance Counseling" xr:uid="{00000000-0004-0000-0200-000003000000}"/>
    <hyperlink ref="B32" r:id="rId4" xr:uid="{00000000-0004-0000-0200-000004000000}"/>
    <hyperlink ref="B33" r:id="rId5" xr:uid="{00000000-0004-0000-0200-000005000000}"/>
  </hyperlinks>
  <pageMargins left="0.7" right="0.7" top="1" bottom="0.75" header="0.05" footer="0.3"/>
  <pageSetup scale="70" orientation="landscape" r:id="rId6"/>
  <headerFooter>
    <oddHeader>&amp;C&amp;G</oddHeader>
    <oddFooter xml:space="preserve">&amp;COffice of Financial Aid
financialaid@med.wmich.edu * 269.337.6107 </oddFooter>
  </headerFooter>
  <drawing r:id="rId7"/>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M41"/>
  <sheetViews>
    <sheetView workbookViewId="0">
      <selection activeCell="I5" sqref="I5"/>
    </sheetView>
  </sheetViews>
  <sheetFormatPr defaultColWidth="8.81640625" defaultRowHeight="14.5" x14ac:dyDescent="0.35"/>
  <cols>
    <col min="1" max="1" width="1.453125" customWidth="1"/>
    <col min="2" max="2" width="54.453125" customWidth="1"/>
    <col min="3" max="3" width="17.1796875" customWidth="1"/>
    <col min="4" max="5" width="14.453125" customWidth="1"/>
    <col min="6" max="6" width="20.1796875" customWidth="1"/>
    <col min="7" max="7" width="1.453125" customWidth="1"/>
    <col min="8" max="8" width="6.81640625" customWidth="1"/>
    <col min="9" max="9" width="9.1796875" customWidth="1"/>
    <col min="11" max="11" width="11.453125" bestFit="1" customWidth="1"/>
  </cols>
  <sheetData>
    <row r="1" spans="1:13" ht="7.5" customHeight="1" thickBot="1" x14ac:dyDescent="0.4">
      <c r="A1" s="111"/>
      <c r="B1" s="112"/>
      <c r="C1" s="112"/>
      <c r="D1" s="112"/>
      <c r="E1" s="112"/>
      <c r="F1" s="112"/>
      <c r="G1" s="9"/>
    </row>
    <row r="2" spans="1:13" x14ac:dyDescent="0.35">
      <c r="A2" s="109"/>
      <c r="B2" s="347" t="s">
        <v>80</v>
      </c>
      <c r="C2" s="348"/>
      <c r="D2" s="348"/>
      <c r="E2" s="348"/>
      <c r="F2" s="349"/>
      <c r="G2" s="118"/>
    </row>
    <row r="3" spans="1:13" ht="15" thickBot="1" x14ac:dyDescent="0.4">
      <c r="A3" s="109"/>
      <c r="B3" s="350"/>
      <c r="C3" s="351"/>
      <c r="D3" s="351"/>
      <c r="E3" s="351"/>
      <c r="F3" s="352"/>
      <c r="G3" s="118"/>
    </row>
    <row r="4" spans="1:13" ht="7.5" customHeight="1" x14ac:dyDescent="0.35">
      <c r="A4" s="109"/>
      <c r="B4" s="131"/>
      <c r="C4" s="131"/>
      <c r="D4" s="131"/>
      <c r="E4" s="131"/>
      <c r="F4" s="131"/>
      <c r="G4" s="118"/>
    </row>
    <row r="5" spans="1:13" x14ac:dyDescent="0.35">
      <c r="A5" s="109"/>
      <c r="B5" s="412" t="s">
        <v>54</v>
      </c>
      <c r="C5" s="413"/>
      <c r="D5" s="413"/>
      <c r="E5" s="413"/>
      <c r="F5" s="414"/>
      <c r="G5" s="118"/>
    </row>
    <row r="6" spans="1:13" x14ac:dyDescent="0.35">
      <c r="A6" s="109"/>
      <c r="B6" s="389" t="str">
        <f>'M1 Loan Planner'!$B$6</f>
        <v>Estimated 2026-2027 Tuition</v>
      </c>
      <c r="C6" s="390"/>
      <c r="D6" s="390"/>
      <c r="E6" s="390"/>
      <c r="F6" s="265">
        <v>72500</v>
      </c>
      <c r="G6" s="118"/>
    </row>
    <row r="7" spans="1:13" x14ac:dyDescent="0.35">
      <c r="A7" s="109"/>
      <c r="B7" s="396" t="s">
        <v>81</v>
      </c>
      <c r="C7" s="397"/>
      <c r="D7" s="398"/>
      <c r="E7" s="206">
        <f>'Expense Planner'!$F$20</f>
        <v>0</v>
      </c>
      <c r="F7" s="265">
        <f>E7*12</f>
        <v>0</v>
      </c>
      <c r="G7" s="118"/>
      <c r="I7" s="60"/>
      <c r="J7" t="s">
        <v>82</v>
      </c>
    </row>
    <row r="8" spans="1:13" x14ac:dyDescent="0.35">
      <c r="A8" s="109"/>
      <c r="B8" s="389" t="s">
        <v>83</v>
      </c>
      <c r="C8" s="390"/>
      <c r="D8" s="390"/>
      <c r="E8" s="390"/>
      <c r="F8" s="251">
        <v>1229</v>
      </c>
      <c r="G8" s="118"/>
      <c r="I8" s="59"/>
      <c r="J8" t="s">
        <v>23</v>
      </c>
    </row>
    <row r="9" spans="1:13" x14ac:dyDescent="0.35">
      <c r="A9" s="109"/>
      <c r="B9" s="389" t="s">
        <v>84</v>
      </c>
      <c r="C9" s="390"/>
      <c r="D9" s="390"/>
      <c r="E9" s="390"/>
      <c r="F9" s="251">
        <v>790</v>
      </c>
      <c r="G9" s="118"/>
      <c r="I9" s="80"/>
      <c r="J9" t="s">
        <v>85</v>
      </c>
    </row>
    <row r="10" spans="1:13" x14ac:dyDescent="0.35">
      <c r="A10" s="109"/>
      <c r="B10" s="391" t="s">
        <v>86</v>
      </c>
      <c r="C10" s="392"/>
      <c r="D10" s="392"/>
      <c r="E10" s="392"/>
      <c r="F10" s="251">
        <v>0</v>
      </c>
      <c r="G10" s="118"/>
    </row>
    <row r="11" spans="1:13" x14ac:dyDescent="0.35">
      <c r="A11" s="109"/>
      <c r="B11" s="247" t="s">
        <v>87</v>
      </c>
      <c r="C11" s="266"/>
      <c r="D11" s="253"/>
      <c r="E11" s="267"/>
      <c r="F11" s="268">
        <f>IF(SUM(F6:F10)&gt;98540, 98540, SUM(F6:F10))</f>
        <v>74519</v>
      </c>
      <c r="G11" s="118"/>
    </row>
    <row r="12" spans="1:13" ht="7.5" customHeight="1" x14ac:dyDescent="0.35">
      <c r="A12" s="109"/>
      <c r="B12" s="135"/>
      <c r="C12" s="136"/>
      <c r="D12" s="137"/>
      <c r="E12" s="138"/>
      <c r="F12" s="137"/>
      <c r="G12" s="118"/>
    </row>
    <row r="13" spans="1:13" ht="15.75" customHeight="1" x14ac:dyDescent="0.35">
      <c r="A13" s="109"/>
      <c r="B13" s="415" t="s">
        <v>63</v>
      </c>
      <c r="C13" s="416"/>
      <c r="D13" s="416"/>
      <c r="E13" s="416"/>
      <c r="F13" s="386"/>
      <c r="G13" s="118"/>
      <c r="I13" s="356" t="s">
        <v>88</v>
      </c>
      <c r="J13" s="357"/>
      <c r="K13" s="357"/>
      <c r="L13" s="357"/>
      <c r="M13" s="357"/>
    </row>
    <row r="14" spans="1:13" x14ac:dyDescent="0.35">
      <c r="A14" s="109"/>
      <c r="B14" s="389" t="s">
        <v>65</v>
      </c>
      <c r="C14" s="390"/>
      <c r="D14" s="390"/>
      <c r="E14" s="390"/>
      <c r="F14" s="250"/>
      <c r="G14" s="118"/>
      <c r="I14" s="357"/>
      <c r="J14" s="357"/>
      <c r="K14" s="357"/>
      <c r="L14" s="357"/>
      <c r="M14" s="357"/>
    </row>
    <row r="15" spans="1:13" x14ac:dyDescent="0.35">
      <c r="A15" s="109"/>
      <c r="B15" s="387" t="s">
        <v>66</v>
      </c>
      <c r="C15" s="388"/>
      <c r="D15" s="388"/>
      <c r="E15" s="388"/>
      <c r="F15" s="251">
        <v>0</v>
      </c>
      <c r="G15" s="118"/>
      <c r="I15" s="357"/>
      <c r="J15" s="357"/>
      <c r="K15" s="357"/>
      <c r="L15" s="357"/>
      <c r="M15" s="357"/>
    </row>
    <row r="16" spans="1:13" ht="15" thickBot="1" x14ac:dyDescent="0.4">
      <c r="A16" s="109"/>
      <c r="B16" s="405" t="s">
        <v>89</v>
      </c>
      <c r="C16" s="406"/>
      <c r="D16" s="406"/>
      <c r="E16" s="407"/>
      <c r="F16" s="252">
        <v>0</v>
      </c>
      <c r="G16" s="118"/>
      <c r="I16" s="357"/>
      <c r="J16" s="357"/>
      <c r="K16" s="357"/>
      <c r="L16" s="357"/>
      <c r="M16" s="357"/>
    </row>
    <row r="17" spans="1:13" ht="15" thickBot="1" x14ac:dyDescent="0.4">
      <c r="A17" s="109"/>
      <c r="B17" s="247" t="s">
        <v>68</v>
      </c>
      <c r="C17" s="210"/>
      <c r="D17" s="253"/>
      <c r="E17" s="267"/>
      <c r="F17" s="269">
        <f>SUM(F14:F16)</f>
        <v>0</v>
      </c>
      <c r="G17" s="118"/>
      <c r="I17" s="357"/>
      <c r="J17" s="357"/>
      <c r="K17" s="357"/>
      <c r="L17" s="357"/>
      <c r="M17" s="357"/>
    </row>
    <row r="18" spans="1:13" ht="13" customHeight="1" thickBot="1" x14ac:dyDescent="0.4">
      <c r="A18" s="109"/>
      <c r="B18" s="135"/>
      <c r="C18" s="131"/>
      <c r="D18" s="137"/>
      <c r="E18" s="138"/>
      <c r="F18" s="139"/>
      <c r="G18" s="118"/>
      <c r="I18" s="357"/>
      <c r="J18" s="357"/>
      <c r="K18" s="357"/>
      <c r="L18" s="357"/>
      <c r="M18" s="357"/>
    </row>
    <row r="19" spans="1:13" ht="14.5" customHeight="1" thickBot="1" x14ac:dyDescent="0.4">
      <c r="A19" s="109"/>
      <c r="B19" s="170" t="s">
        <v>69</v>
      </c>
      <c r="C19" s="176"/>
      <c r="D19" s="176"/>
      <c r="E19" s="176"/>
      <c r="F19" s="87">
        <f>F11-F17</f>
        <v>74519</v>
      </c>
      <c r="G19" s="118"/>
    </row>
    <row r="20" spans="1:13" ht="7.5" customHeight="1" x14ac:dyDescent="0.35">
      <c r="A20" s="109"/>
      <c r="B20" s="131"/>
      <c r="C20" s="131"/>
      <c r="D20" s="131"/>
      <c r="E20" s="131"/>
      <c r="F20" s="131"/>
      <c r="G20" s="118"/>
    </row>
    <row r="21" spans="1:13" ht="15.75" customHeight="1" x14ac:dyDescent="0.35">
      <c r="A21" s="109"/>
      <c r="B21" s="270" t="s">
        <v>70</v>
      </c>
      <c r="C21" s="271"/>
      <c r="D21" s="271"/>
      <c r="E21" s="272"/>
      <c r="F21" s="273">
        <f>IF((F19/(1-0.01057))&lt;=44944,(F19/(1-0.01057)),44944)</f>
        <v>44944</v>
      </c>
      <c r="G21" s="118"/>
      <c r="I21" s="355"/>
      <c r="J21" s="355"/>
      <c r="K21" s="355"/>
      <c r="L21" s="355"/>
      <c r="M21" s="355"/>
    </row>
    <row r="22" spans="1:13" x14ac:dyDescent="0.35">
      <c r="A22" s="109"/>
      <c r="B22" s="236" t="s">
        <v>71</v>
      </c>
      <c r="C22" s="172"/>
      <c r="D22" s="173"/>
      <c r="E22" s="177"/>
      <c r="F22" s="237">
        <f>F21/2</f>
        <v>22472</v>
      </c>
      <c r="G22" s="118"/>
      <c r="I22" s="355"/>
      <c r="J22" s="355"/>
      <c r="K22" s="355"/>
      <c r="L22" s="355"/>
      <c r="M22" s="355"/>
    </row>
    <row r="23" spans="1:13" x14ac:dyDescent="0.35">
      <c r="A23" s="109"/>
      <c r="B23" s="236" t="s">
        <v>72</v>
      </c>
      <c r="C23" s="171"/>
      <c r="D23" s="171"/>
      <c r="E23" s="178"/>
      <c r="F23" s="274">
        <f>F21/2</f>
        <v>22472</v>
      </c>
      <c r="G23" s="118"/>
      <c r="I23" s="355"/>
      <c r="J23" s="355"/>
      <c r="K23" s="355"/>
      <c r="L23" s="355"/>
      <c r="M23" s="355"/>
    </row>
    <row r="24" spans="1:13" x14ac:dyDescent="0.35">
      <c r="A24" s="109"/>
      <c r="B24" s="239" t="s">
        <v>73</v>
      </c>
      <c r="C24" s="240"/>
      <c r="D24" s="241"/>
      <c r="E24" s="232"/>
      <c r="F24" s="275"/>
      <c r="G24" s="118"/>
      <c r="I24" s="355"/>
      <c r="J24" s="355"/>
      <c r="K24" s="355"/>
      <c r="L24" s="355"/>
      <c r="M24" s="355"/>
    </row>
    <row r="25" spans="1:13" ht="7.5" customHeight="1" x14ac:dyDescent="0.35">
      <c r="A25" s="109"/>
      <c r="B25" s="131"/>
      <c r="C25" s="131"/>
      <c r="D25" s="131"/>
      <c r="E25" s="131"/>
      <c r="F25" s="135"/>
      <c r="G25" s="118"/>
      <c r="I25" s="355"/>
      <c r="J25" s="355"/>
      <c r="K25" s="355"/>
      <c r="L25" s="355"/>
      <c r="M25" s="355"/>
    </row>
    <row r="26" spans="1:13" x14ac:dyDescent="0.35">
      <c r="A26" s="109"/>
      <c r="B26" s="222" t="s">
        <v>90</v>
      </c>
      <c r="C26" s="223"/>
      <c r="D26" s="223"/>
      <c r="E26" s="223"/>
      <c r="F26" s="276">
        <f>IF((F19/(1-0.01057))&gt;44944,((F19-44944+(44944*0.01057))/(1-0.04228)),0)</f>
        <v>31376.66340892954</v>
      </c>
      <c r="G26" s="118"/>
      <c r="I26" s="355"/>
      <c r="J26" s="355"/>
      <c r="K26" s="355"/>
      <c r="L26" s="355"/>
      <c r="M26" s="355"/>
    </row>
    <row r="27" spans="1:13" x14ac:dyDescent="0.35">
      <c r="A27" s="109"/>
      <c r="B27" s="226" t="s">
        <v>71</v>
      </c>
      <c r="C27" s="189"/>
      <c r="D27" s="189"/>
      <c r="E27" s="189"/>
      <c r="F27" s="277">
        <f>F26/2</f>
        <v>15688.33170446477</v>
      </c>
      <c r="G27" s="118"/>
      <c r="I27" s="36"/>
      <c r="J27" s="36"/>
      <c r="K27" s="36"/>
      <c r="L27" s="36"/>
      <c r="M27" s="36"/>
    </row>
    <row r="28" spans="1:13" x14ac:dyDescent="0.35">
      <c r="A28" s="109"/>
      <c r="B28" s="226" t="s">
        <v>72</v>
      </c>
      <c r="C28" s="189"/>
      <c r="D28" s="189"/>
      <c r="E28" s="189"/>
      <c r="F28" s="277">
        <f>F26/2-1</f>
        <v>15687.33170446477</v>
      </c>
      <c r="G28" s="118"/>
      <c r="I28" s="36"/>
      <c r="J28" s="36"/>
      <c r="K28" s="36"/>
      <c r="L28" s="36"/>
      <c r="M28" s="36"/>
    </row>
    <row r="29" spans="1:13" x14ac:dyDescent="0.35">
      <c r="A29" s="109"/>
      <c r="B29" s="228" t="s">
        <v>75</v>
      </c>
      <c r="C29" s="187"/>
      <c r="D29" s="187"/>
      <c r="E29" s="188"/>
      <c r="F29" s="278"/>
      <c r="G29" s="118"/>
      <c r="I29" s="36"/>
      <c r="J29" s="36"/>
      <c r="K29" s="36"/>
      <c r="L29" s="36"/>
      <c r="M29" s="36"/>
    </row>
    <row r="30" spans="1:13" x14ac:dyDescent="0.35">
      <c r="A30" s="109"/>
      <c r="B30" s="230" t="s">
        <v>76</v>
      </c>
      <c r="C30" s="231"/>
      <c r="D30" s="232"/>
      <c r="E30" s="233"/>
      <c r="F30" s="234"/>
      <c r="G30" s="118"/>
      <c r="I30" s="36"/>
      <c r="J30" s="36"/>
      <c r="K30" s="36"/>
      <c r="L30" s="36"/>
      <c r="M30" s="36"/>
    </row>
    <row r="31" spans="1:13" ht="7.4" customHeight="1" x14ac:dyDescent="0.35">
      <c r="A31" s="109"/>
      <c r="B31" s="131"/>
      <c r="C31" s="131"/>
      <c r="D31" s="131"/>
      <c r="E31" s="131"/>
      <c r="F31" s="132"/>
      <c r="G31" s="118"/>
      <c r="I31" s="36"/>
      <c r="J31" s="36"/>
      <c r="K31" s="36"/>
      <c r="L31" s="36"/>
      <c r="M31" s="36"/>
    </row>
    <row r="32" spans="1:13" ht="15.5" x14ac:dyDescent="0.35">
      <c r="A32" s="109"/>
      <c r="B32" s="279" t="s">
        <v>91</v>
      </c>
      <c r="C32" s="280"/>
      <c r="D32" s="280"/>
      <c r="E32" s="280"/>
      <c r="F32" s="281"/>
      <c r="G32" s="118"/>
    </row>
    <row r="33" spans="1:8" ht="15.5" x14ac:dyDescent="0.35">
      <c r="A33" s="109"/>
      <c r="B33" s="230" t="s">
        <v>75</v>
      </c>
      <c r="C33" s="282"/>
      <c r="D33" s="283"/>
      <c r="E33" s="283"/>
      <c r="F33" s="284"/>
      <c r="G33" s="131"/>
    </row>
    <row r="34" spans="1:8" ht="7.5" customHeight="1" x14ac:dyDescent="0.35">
      <c r="A34" s="142"/>
      <c r="B34" s="140"/>
      <c r="C34" s="140"/>
      <c r="D34" s="140"/>
      <c r="E34" s="140"/>
      <c r="F34" s="141"/>
      <c r="G34" s="140"/>
    </row>
    <row r="35" spans="1:8" ht="12.65" customHeight="1" thickBot="1" x14ac:dyDescent="0.4">
      <c r="A35" s="46"/>
      <c r="C35" s="88"/>
      <c r="D35" s="89"/>
    </row>
    <row r="36" spans="1:8" ht="7.5" customHeight="1" x14ac:dyDescent="0.35">
      <c r="A36" s="408" t="s">
        <v>92</v>
      </c>
      <c r="B36" s="409"/>
      <c r="C36" s="409"/>
      <c r="D36" s="409"/>
      <c r="E36" s="409"/>
      <c r="F36" s="409"/>
      <c r="G36" s="409"/>
      <c r="H36" s="85"/>
    </row>
    <row r="37" spans="1:8" ht="28.4" customHeight="1" thickBot="1" x14ac:dyDescent="0.4">
      <c r="A37" s="410"/>
      <c r="B37" s="411"/>
      <c r="C37" s="411"/>
      <c r="D37" s="411"/>
      <c r="E37" s="411"/>
      <c r="F37" s="411"/>
      <c r="G37" s="411"/>
      <c r="H37" s="85"/>
    </row>
    <row r="39" spans="1:8" ht="7.5" customHeight="1" x14ac:dyDescent="0.35">
      <c r="E39" s="36"/>
    </row>
    <row r="41" spans="1:8" x14ac:dyDescent="0.35">
      <c r="D41" s="84"/>
    </row>
  </sheetData>
  <mergeCells count="14">
    <mergeCell ref="B2:F3"/>
    <mergeCell ref="B6:E6"/>
    <mergeCell ref="B8:E8"/>
    <mergeCell ref="B9:E9"/>
    <mergeCell ref="I13:M18"/>
    <mergeCell ref="A36:G37"/>
    <mergeCell ref="I21:M26"/>
    <mergeCell ref="B5:F5"/>
    <mergeCell ref="B13:F13"/>
    <mergeCell ref="B10:E10"/>
    <mergeCell ref="B14:E14"/>
    <mergeCell ref="B15:E15"/>
    <mergeCell ref="B16:E16"/>
    <mergeCell ref="B7:D7"/>
  </mergeCells>
  <hyperlinks>
    <hyperlink ref="B30" location="'PLUS Instructions'!A1" display="Instructions for applying for a Graduate PLUS Loan." xr:uid="{00000000-0004-0000-0300-000000000000}"/>
    <hyperlink ref="B29" r:id="rId1" xr:uid="{00000000-0004-0000-0300-000001000000}"/>
    <hyperlink ref="B24" r:id="rId2" xr:uid="{00000000-0004-0000-0300-000002000000}"/>
    <hyperlink ref="B33" r:id="rId3" xr:uid="{00000000-0004-0000-0300-000003000000}"/>
  </hyperlinks>
  <pageMargins left="0.7" right="0.7" top="1" bottom="0.75" header="0.05" footer="0.3"/>
  <pageSetup scale="69" orientation="landscape" verticalDpi="0" r:id="rId4"/>
  <headerFooter>
    <oddHeader>&amp;C&amp;G</oddHeader>
    <oddFooter xml:space="preserve">&amp;COffice of Financial Aid
financialaid@med.wmich.edu * 269.337.6107 </oddFooter>
  </headerFooter>
  <drawing r:id="rId5"/>
  <legacyDrawingHF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M39"/>
  <sheetViews>
    <sheetView workbookViewId="0">
      <selection activeCell="I5" sqref="I5"/>
    </sheetView>
  </sheetViews>
  <sheetFormatPr defaultColWidth="8.81640625" defaultRowHeight="14.5" x14ac:dyDescent="0.35"/>
  <cols>
    <col min="1" max="1" width="1.453125" customWidth="1"/>
    <col min="2" max="2" width="54.453125" customWidth="1"/>
    <col min="3" max="3" width="17.1796875" customWidth="1"/>
    <col min="4" max="5" width="14.453125" customWidth="1"/>
    <col min="6" max="6" width="20" customWidth="1"/>
    <col min="7" max="7" width="1.453125" customWidth="1"/>
    <col min="8" max="8" width="3.1796875" customWidth="1"/>
    <col min="9" max="9" width="9.1796875" customWidth="1"/>
    <col min="10" max="10" width="11.453125" bestFit="1" customWidth="1"/>
  </cols>
  <sheetData>
    <row r="1" spans="1:13" ht="7.5" customHeight="1" thickBot="1" x14ac:dyDescent="0.4">
      <c r="A1" s="111"/>
      <c r="B1" s="112"/>
      <c r="C1" s="112"/>
      <c r="D1" s="112"/>
      <c r="E1" s="112"/>
      <c r="F1" s="112"/>
      <c r="G1" s="124"/>
    </row>
    <row r="2" spans="1:13" x14ac:dyDescent="0.35">
      <c r="A2" s="109"/>
      <c r="B2" s="347" t="s">
        <v>93</v>
      </c>
      <c r="C2" s="348"/>
      <c r="D2" s="348"/>
      <c r="E2" s="348"/>
      <c r="F2" s="349"/>
      <c r="G2" s="118"/>
    </row>
    <row r="3" spans="1:13" ht="15" thickBot="1" x14ac:dyDescent="0.4">
      <c r="A3" s="109"/>
      <c r="B3" s="350"/>
      <c r="C3" s="351"/>
      <c r="D3" s="351"/>
      <c r="E3" s="351"/>
      <c r="F3" s="352"/>
      <c r="G3" s="118"/>
    </row>
    <row r="4" spans="1:13" ht="7.5" customHeight="1" thickBot="1" x14ac:dyDescent="0.4">
      <c r="A4" s="109"/>
      <c r="B4" s="131"/>
      <c r="C4" s="131"/>
      <c r="D4" s="131"/>
      <c r="E4" s="131"/>
      <c r="F4" s="131"/>
      <c r="G4" s="118"/>
    </row>
    <row r="5" spans="1:13" ht="15" thickBot="1" x14ac:dyDescent="0.4">
      <c r="A5" s="109"/>
      <c r="B5" s="415" t="s">
        <v>54</v>
      </c>
      <c r="C5" s="416"/>
      <c r="D5" s="416"/>
      <c r="E5" s="416"/>
      <c r="F5" s="386"/>
      <c r="G5" s="118"/>
    </row>
    <row r="6" spans="1:13" ht="15" thickBot="1" x14ac:dyDescent="0.4">
      <c r="A6" s="145"/>
      <c r="B6" s="391" t="str">
        <f>'M1 Loan Planner'!$B$6</f>
        <v>Estimated 2026-2027 Tuition</v>
      </c>
      <c r="C6" s="392"/>
      <c r="D6" s="392"/>
      <c r="E6" s="392"/>
      <c r="F6" s="285">
        <v>73200</v>
      </c>
      <c r="G6" s="118"/>
    </row>
    <row r="7" spans="1:13" ht="15" thickBot="1" x14ac:dyDescent="0.4">
      <c r="A7" s="146"/>
      <c r="B7" s="396" t="s">
        <v>94</v>
      </c>
      <c r="C7" s="397"/>
      <c r="D7" s="398"/>
      <c r="E7" s="206">
        <f>'Expense Planner'!$F$20</f>
        <v>0</v>
      </c>
      <c r="F7" s="265">
        <f>E7*12</f>
        <v>0</v>
      </c>
      <c r="G7" s="118"/>
      <c r="I7" s="60"/>
      <c r="J7" t="s">
        <v>82</v>
      </c>
    </row>
    <row r="8" spans="1:13" ht="15" thickBot="1" x14ac:dyDescent="0.4">
      <c r="A8" s="146"/>
      <c r="B8" s="389" t="s">
        <v>95</v>
      </c>
      <c r="C8" s="390"/>
      <c r="D8" s="390"/>
      <c r="E8" s="390"/>
      <c r="F8" s="251">
        <v>200</v>
      </c>
      <c r="G8" s="118"/>
      <c r="I8" s="59"/>
      <c r="J8" t="s">
        <v>23</v>
      </c>
    </row>
    <row r="9" spans="1:13" ht="15" thickBot="1" x14ac:dyDescent="0.4">
      <c r="A9" s="146"/>
      <c r="B9" s="391" t="s">
        <v>96</v>
      </c>
      <c r="C9" s="392"/>
      <c r="D9" s="392"/>
      <c r="E9" s="392"/>
      <c r="F9" s="286">
        <v>695</v>
      </c>
      <c r="G9" s="118"/>
      <c r="I9" s="80"/>
      <c r="J9" t="s">
        <v>85</v>
      </c>
    </row>
    <row r="10" spans="1:13" ht="15" thickBot="1" x14ac:dyDescent="0.4">
      <c r="A10" s="146"/>
      <c r="B10" s="419" t="s">
        <v>86</v>
      </c>
      <c r="C10" s="420"/>
      <c r="D10" s="420"/>
      <c r="E10" s="420"/>
      <c r="F10" s="252">
        <v>0</v>
      </c>
      <c r="G10" s="118"/>
    </row>
    <row r="11" spans="1:13" ht="15" thickBot="1" x14ac:dyDescent="0.4">
      <c r="A11" s="146"/>
      <c r="B11" s="287" t="s">
        <v>87</v>
      </c>
      <c r="C11" s="288"/>
      <c r="D11" s="289"/>
      <c r="E11" s="290"/>
      <c r="F11" s="291">
        <f>IF(SUM(F6:F10)&gt;103296,103296,SUM(F6:F10))</f>
        <v>74095</v>
      </c>
      <c r="G11" s="118"/>
    </row>
    <row r="12" spans="1:13" ht="7.5" customHeight="1" thickBot="1" x14ac:dyDescent="0.4">
      <c r="A12" s="146"/>
      <c r="B12" s="135"/>
      <c r="C12" s="136"/>
      <c r="D12" s="137"/>
      <c r="E12" s="138"/>
      <c r="F12" s="143"/>
      <c r="G12" s="118"/>
    </row>
    <row r="13" spans="1:13" ht="15.75" customHeight="1" x14ac:dyDescent="0.35">
      <c r="A13" s="146"/>
      <c r="B13" s="415" t="s">
        <v>63</v>
      </c>
      <c r="C13" s="416"/>
      <c r="D13" s="416"/>
      <c r="E13" s="416"/>
      <c r="F13" s="386"/>
      <c r="G13" s="118"/>
      <c r="I13" s="356" t="s">
        <v>97</v>
      </c>
      <c r="J13" s="357"/>
      <c r="K13" s="357"/>
      <c r="L13" s="357"/>
      <c r="M13" s="357"/>
    </row>
    <row r="14" spans="1:13" x14ac:dyDescent="0.35">
      <c r="A14" s="146"/>
      <c r="B14" s="391" t="s">
        <v>65</v>
      </c>
      <c r="C14" s="390"/>
      <c r="D14" s="390"/>
      <c r="E14" s="390"/>
      <c r="F14" s="292">
        <v>0</v>
      </c>
      <c r="G14" s="118"/>
      <c r="I14" s="357"/>
      <c r="J14" s="357"/>
      <c r="K14" s="357"/>
      <c r="L14" s="357"/>
      <c r="M14" s="357"/>
    </row>
    <row r="15" spans="1:13" x14ac:dyDescent="0.35">
      <c r="A15" s="146"/>
      <c r="B15" s="387" t="s">
        <v>66</v>
      </c>
      <c r="C15" s="388"/>
      <c r="D15" s="388"/>
      <c r="E15" s="388"/>
      <c r="F15" s="251">
        <v>0</v>
      </c>
      <c r="G15" s="118"/>
      <c r="I15" s="357"/>
      <c r="J15" s="357"/>
      <c r="K15" s="357"/>
      <c r="L15" s="357"/>
      <c r="M15" s="357"/>
    </row>
    <row r="16" spans="1:13" ht="15" thickBot="1" x14ac:dyDescent="0.4">
      <c r="A16" s="146"/>
      <c r="B16" s="421" t="s">
        <v>89</v>
      </c>
      <c r="C16" s="422"/>
      <c r="D16" s="422"/>
      <c r="E16" s="423"/>
      <c r="F16" s="286">
        <v>0</v>
      </c>
      <c r="G16" s="118"/>
      <c r="I16" s="357"/>
      <c r="J16" s="357"/>
      <c r="K16" s="357"/>
      <c r="L16" s="357"/>
      <c r="M16" s="357"/>
    </row>
    <row r="17" spans="1:13" ht="15" thickBot="1" x14ac:dyDescent="0.4">
      <c r="A17" s="146"/>
      <c r="B17" s="287" t="s">
        <v>68</v>
      </c>
      <c r="C17" s="293"/>
      <c r="D17" s="294"/>
      <c r="E17" s="290"/>
      <c r="F17" s="295">
        <f>SUM(F14:F16)</f>
        <v>0</v>
      </c>
      <c r="G17" s="118"/>
      <c r="I17" s="357"/>
      <c r="J17" s="357"/>
      <c r="K17" s="357"/>
      <c r="L17" s="357"/>
      <c r="M17" s="357"/>
    </row>
    <row r="18" spans="1:13" ht="7.5" customHeight="1" thickBot="1" x14ac:dyDescent="0.4">
      <c r="A18" s="146"/>
      <c r="B18" s="131"/>
      <c r="C18" s="131"/>
      <c r="D18" s="137"/>
      <c r="E18" s="138"/>
      <c r="F18" s="143"/>
      <c r="G18" s="118"/>
      <c r="I18" s="357"/>
      <c r="J18" s="357"/>
      <c r="K18" s="357"/>
      <c r="L18" s="357"/>
      <c r="M18" s="357"/>
    </row>
    <row r="19" spans="1:13" ht="15" thickBot="1" x14ac:dyDescent="0.4">
      <c r="A19" s="147"/>
      <c r="B19" s="170" t="s">
        <v>69</v>
      </c>
      <c r="C19" s="176"/>
      <c r="D19" s="176"/>
      <c r="E19" s="176"/>
      <c r="F19" s="87">
        <f>F11-F17</f>
        <v>74095</v>
      </c>
      <c r="G19" s="118"/>
      <c r="I19" s="357"/>
      <c r="J19" s="357"/>
      <c r="K19" s="357"/>
      <c r="L19" s="357"/>
      <c r="M19" s="357"/>
    </row>
    <row r="20" spans="1:13" ht="7.5" customHeight="1" x14ac:dyDescent="0.35">
      <c r="A20" s="109"/>
      <c r="B20" s="131"/>
      <c r="C20" s="131"/>
      <c r="D20" s="131"/>
      <c r="E20" s="131"/>
      <c r="F20" s="131"/>
      <c r="G20" s="118"/>
    </row>
    <row r="21" spans="1:13" ht="15.75" customHeight="1" x14ac:dyDescent="0.35">
      <c r="A21" s="109"/>
      <c r="B21" s="270" t="s">
        <v>70</v>
      </c>
      <c r="C21" s="271"/>
      <c r="D21" s="271"/>
      <c r="E21" s="271"/>
      <c r="F21" s="296">
        <f>IF((F19/(1-0.01057))&lt;=44944,(F19/(1-0.01057)),44944)</f>
        <v>44944</v>
      </c>
      <c r="G21" s="118"/>
      <c r="I21" s="355"/>
      <c r="J21" s="355"/>
      <c r="K21" s="355"/>
      <c r="L21" s="355"/>
      <c r="M21" s="355"/>
    </row>
    <row r="22" spans="1:13" x14ac:dyDescent="0.35">
      <c r="A22" s="109"/>
      <c r="B22" s="236" t="s">
        <v>71</v>
      </c>
      <c r="C22" s="172"/>
      <c r="D22" s="173"/>
      <c r="E22" s="174"/>
      <c r="F22" s="274">
        <f>F21/2</f>
        <v>22472</v>
      </c>
      <c r="G22" s="118"/>
      <c r="I22" s="355"/>
      <c r="J22" s="355"/>
      <c r="K22" s="355"/>
      <c r="L22" s="355"/>
      <c r="M22" s="355"/>
    </row>
    <row r="23" spans="1:13" x14ac:dyDescent="0.35">
      <c r="A23" s="109"/>
      <c r="B23" s="236" t="s">
        <v>72</v>
      </c>
      <c r="C23" s="171"/>
      <c r="D23" s="171"/>
      <c r="E23" s="175"/>
      <c r="F23" s="237">
        <f>F21-F22</f>
        <v>22472</v>
      </c>
      <c r="G23" s="118"/>
      <c r="I23" s="355"/>
      <c r="J23" s="355"/>
      <c r="K23" s="355"/>
      <c r="L23" s="355"/>
      <c r="M23" s="355"/>
    </row>
    <row r="24" spans="1:13" x14ac:dyDescent="0.35">
      <c r="A24" s="109"/>
      <c r="B24" s="239" t="s">
        <v>73</v>
      </c>
      <c r="C24" s="240"/>
      <c r="D24" s="241"/>
      <c r="E24" s="232"/>
      <c r="F24" s="275"/>
      <c r="G24" s="118"/>
      <c r="I24" s="355"/>
      <c r="J24" s="355"/>
      <c r="K24" s="355"/>
      <c r="L24" s="355"/>
      <c r="M24" s="355"/>
    </row>
    <row r="25" spans="1:13" ht="7.5" customHeight="1" x14ac:dyDescent="0.35">
      <c r="A25" s="109"/>
      <c r="B25" s="131"/>
      <c r="C25" s="131"/>
      <c r="D25" s="131"/>
      <c r="E25" s="131"/>
      <c r="F25" s="131"/>
      <c r="G25" s="118"/>
      <c r="I25" s="355"/>
      <c r="J25" s="355"/>
      <c r="K25" s="355"/>
      <c r="L25" s="355"/>
      <c r="M25" s="355"/>
    </row>
    <row r="26" spans="1:13" x14ac:dyDescent="0.35">
      <c r="A26" s="109"/>
      <c r="B26" s="222" t="s">
        <v>90</v>
      </c>
      <c r="C26" s="223"/>
      <c r="D26" s="223"/>
      <c r="E26" s="223"/>
      <c r="F26" s="276">
        <f>IF((F19/(1-0.01057))&gt;44944,((F19-44944+(44944*0.01057))/(1-0.04228)),0)</f>
        <v>30933.945286722632</v>
      </c>
      <c r="G26" s="118"/>
      <c r="I26" s="355"/>
      <c r="J26" s="355"/>
      <c r="K26" s="355"/>
      <c r="L26" s="355"/>
      <c r="M26" s="355"/>
    </row>
    <row r="27" spans="1:13" x14ac:dyDescent="0.35">
      <c r="A27" s="109"/>
      <c r="B27" s="226" t="s">
        <v>71</v>
      </c>
      <c r="C27" s="189"/>
      <c r="D27" s="189"/>
      <c r="E27" s="189"/>
      <c r="F27" s="277">
        <f>F26/2</f>
        <v>15466.972643361316</v>
      </c>
      <c r="G27" s="118"/>
      <c r="I27" s="36"/>
      <c r="J27" s="36"/>
      <c r="K27" s="36"/>
      <c r="L27" s="36"/>
      <c r="M27" s="36"/>
    </row>
    <row r="28" spans="1:13" x14ac:dyDescent="0.35">
      <c r="A28" s="109"/>
      <c r="B28" s="226" t="s">
        <v>72</v>
      </c>
      <c r="C28" s="189"/>
      <c r="D28" s="189"/>
      <c r="E28" s="189"/>
      <c r="F28" s="277">
        <f>F26/2-1</f>
        <v>15465.972643361316</v>
      </c>
      <c r="G28" s="118"/>
      <c r="I28" s="36"/>
      <c r="J28" s="36"/>
      <c r="K28" s="36"/>
      <c r="L28" s="36"/>
      <c r="M28" s="36"/>
    </row>
    <row r="29" spans="1:13" x14ac:dyDescent="0.35">
      <c r="A29" s="109"/>
      <c r="B29" s="228" t="s">
        <v>75</v>
      </c>
      <c r="C29" s="187"/>
      <c r="D29" s="187"/>
      <c r="E29" s="188"/>
      <c r="F29" s="278"/>
      <c r="G29" s="118"/>
      <c r="I29" s="36"/>
      <c r="J29" s="36"/>
      <c r="K29" s="36"/>
      <c r="L29" s="36"/>
      <c r="M29" s="36"/>
    </row>
    <row r="30" spans="1:13" x14ac:dyDescent="0.35">
      <c r="A30" s="109"/>
      <c r="B30" s="230" t="s">
        <v>76</v>
      </c>
      <c r="C30" s="231"/>
      <c r="D30" s="232"/>
      <c r="E30" s="233"/>
      <c r="F30" s="234"/>
      <c r="G30" s="118"/>
      <c r="I30" s="36"/>
      <c r="J30" s="36"/>
      <c r="K30" s="36"/>
      <c r="L30" s="36"/>
      <c r="M30" s="36"/>
    </row>
    <row r="31" spans="1:13" ht="7.5" customHeight="1" x14ac:dyDescent="0.35">
      <c r="A31" s="142"/>
      <c r="B31" s="131"/>
      <c r="C31" s="131"/>
      <c r="D31" s="131"/>
      <c r="E31" s="131"/>
      <c r="F31" s="132"/>
      <c r="G31" s="144"/>
      <c r="I31" s="36"/>
      <c r="J31" s="36"/>
      <c r="K31" s="36"/>
      <c r="L31" s="36"/>
      <c r="M31" s="36"/>
    </row>
    <row r="32" spans="1:13" ht="15.5" x14ac:dyDescent="0.35">
      <c r="A32" s="109"/>
      <c r="B32" s="279" t="s">
        <v>91</v>
      </c>
      <c r="C32" s="280"/>
      <c r="D32" s="280"/>
      <c r="E32" s="280"/>
      <c r="F32" s="281"/>
      <c r="G32" s="211"/>
    </row>
    <row r="33" spans="1:7" ht="15.5" x14ac:dyDescent="0.35">
      <c r="A33" s="109"/>
      <c r="B33" s="230" t="s">
        <v>75</v>
      </c>
      <c r="C33" s="282"/>
      <c r="D33" s="283"/>
      <c r="E33" s="283"/>
      <c r="F33" s="284"/>
      <c r="G33" s="211"/>
    </row>
    <row r="34" spans="1:7" ht="7.5" customHeight="1" x14ac:dyDescent="0.35">
      <c r="A34" s="142"/>
      <c r="B34" s="140"/>
      <c r="C34" s="140"/>
      <c r="D34" s="140"/>
      <c r="E34" s="140"/>
      <c r="F34" s="141"/>
      <c r="G34" s="297"/>
    </row>
    <row r="35" spans="1:7" ht="15" thickBot="1" x14ac:dyDescent="0.4"/>
    <row r="36" spans="1:7" ht="13.75" customHeight="1" x14ac:dyDescent="0.35">
      <c r="A36" s="408" t="s">
        <v>92</v>
      </c>
      <c r="B36" s="409"/>
      <c r="C36" s="409"/>
      <c r="D36" s="409"/>
      <c r="E36" s="409"/>
      <c r="F36" s="409"/>
      <c r="G36" s="417"/>
    </row>
    <row r="37" spans="1:7" ht="23.5" customHeight="1" thickBot="1" x14ac:dyDescent="0.4">
      <c r="A37" s="410"/>
      <c r="B37" s="411"/>
      <c r="C37" s="411"/>
      <c r="D37" s="411"/>
      <c r="E37" s="411"/>
      <c r="F37" s="411"/>
      <c r="G37" s="418"/>
    </row>
    <row r="39" spans="1:7" ht="7.5" customHeight="1" x14ac:dyDescent="0.35"/>
  </sheetData>
  <mergeCells count="14">
    <mergeCell ref="A36:G37"/>
    <mergeCell ref="I21:M26"/>
    <mergeCell ref="B2:F3"/>
    <mergeCell ref="B5:F5"/>
    <mergeCell ref="B13:F13"/>
    <mergeCell ref="B6:E6"/>
    <mergeCell ref="B8:E8"/>
    <mergeCell ref="B9:E9"/>
    <mergeCell ref="B10:E10"/>
    <mergeCell ref="B14:E14"/>
    <mergeCell ref="B15:E15"/>
    <mergeCell ref="B16:E16"/>
    <mergeCell ref="B7:D7"/>
    <mergeCell ref="I13:M19"/>
  </mergeCells>
  <hyperlinks>
    <hyperlink ref="B30" location="'PLUS Instructions'!A1" display="Instructions for applying for a Graduate PLUS Loan." xr:uid="{00000000-0004-0000-0400-000000000000}"/>
    <hyperlink ref="B29" r:id="rId1" xr:uid="{00000000-0004-0000-0400-000001000000}"/>
    <hyperlink ref="B24" r:id="rId2" xr:uid="{00000000-0004-0000-0400-000002000000}"/>
    <hyperlink ref="B33" r:id="rId3" xr:uid="{00000000-0004-0000-0400-000003000000}"/>
  </hyperlinks>
  <pageMargins left="0.7" right="0.7" top="1" bottom="0.75" header="0.05" footer="0.3"/>
  <pageSetup scale="71" orientation="landscape" horizontalDpi="0" verticalDpi="0" r:id="rId4"/>
  <headerFooter>
    <oddHeader>&amp;C&amp;G</oddHeader>
    <oddFooter xml:space="preserve">&amp;COffice of Financial Aid
financialaid@med.wmich.edu * 269.337.6107 </oddFooter>
  </headerFooter>
  <drawing r:id="rId5"/>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38"/>
  <sheetViews>
    <sheetView workbookViewId="0">
      <selection activeCell="I5" sqref="I5"/>
    </sheetView>
  </sheetViews>
  <sheetFormatPr defaultColWidth="8.81640625" defaultRowHeight="14.5" x14ac:dyDescent="0.35"/>
  <cols>
    <col min="1" max="1" width="1.453125" customWidth="1"/>
    <col min="2" max="2" width="54.453125" customWidth="1"/>
    <col min="3" max="3" width="17.1796875" customWidth="1"/>
    <col min="4" max="5" width="14.453125" customWidth="1"/>
    <col min="6" max="6" width="20.1796875" customWidth="1"/>
    <col min="7" max="7" width="1.453125" customWidth="1"/>
    <col min="8" max="8" width="2.54296875" customWidth="1"/>
    <col min="10" max="10" width="11.453125" bestFit="1" customWidth="1"/>
    <col min="11" max="11" width="15.1796875" customWidth="1"/>
    <col min="12" max="12" width="11.453125" customWidth="1"/>
  </cols>
  <sheetData>
    <row r="1" spans="1:13" ht="7.5" customHeight="1" thickBot="1" x14ac:dyDescent="0.4">
      <c r="A1" s="131"/>
      <c r="B1" s="131"/>
      <c r="C1" s="131"/>
      <c r="D1" s="131"/>
      <c r="E1" s="131"/>
      <c r="F1" s="131"/>
      <c r="G1" s="131"/>
    </row>
    <row r="2" spans="1:13" x14ac:dyDescent="0.35">
      <c r="A2" s="131"/>
      <c r="B2" s="347" t="s">
        <v>98</v>
      </c>
      <c r="C2" s="348"/>
      <c r="D2" s="348"/>
      <c r="E2" s="348"/>
      <c r="F2" s="349"/>
      <c r="G2" s="131"/>
    </row>
    <row r="3" spans="1:13" ht="15" thickBot="1" x14ac:dyDescent="0.4">
      <c r="A3" s="131"/>
      <c r="B3" s="350"/>
      <c r="C3" s="351"/>
      <c r="D3" s="351"/>
      <c r="E3" s="351"/>
      <c r="F3" s="352"/>
      <c r="G3" s="131"/>
    </row>
    <row r="4" spans="1:13" ht="7.5" customHeight="1" thickBot="1" x14ac:dyDescent="0.4">
      <c r="A4" s="131"/>
      <c r="B4" s="131"/>
      <c r="C4" s="131"/>
      <c r="D4" s="131"/>
      <c r="E4" s="131"/>
      <c r="F4" s="131"/>
      <c r="G4" s="131"/>
    </row>
    <row r="5" spans="1:13" ht="15" thickBot="1" x14ac:dyDescent="0.4">
      <c r="A5" s="131"/>
      <c r="B5" s="415" t="s">
        <v>54</v>
      </c>
      <c r="C5" s="416"/>
      <c r="D5" s="416"/>
      <c r="E5" s="416"/>
      <c r="F5" s="386"/>
      <c r="G5" s="131"/>
    </row>
    <row r="6" spans="1:13" ht="15" thickBot="1" x14ac:dyDescent="0.4">
      <c r="A6" s="135"/>
      <c r="B6" s="391" t="str">
        <f>'M1 Loan Planner'!$B$6</f>
        <v>Estimated 2026-2027 Tuition</v>
      </c>
      <c r="C6" s="392"/>
      <c r="D6" s="392"/>
      <c r="E6" s="392"/>
      <c r="F6" s="298">
        <v>74900</v>
      </c>
      <c r="G6" s="131"/>
    </row>
    <row r="7" spans="1:13" ht="15" thickBot="1" x14ac:dyDescent="0.4">
      <c r="A7" s="148"/>
      <c r="B7" s="429" t="s">
        <v>94</v>
      </c>
      <c r="C7" s="430"/>
      <c r="D7" s="431"/>
      <c r="E7" s="206">
        <f>'Expense Planner'!$F$20</f>
        <v>0</v>
      </c>
      <c r="F7" s="265">
        <f>E7*12</f>
        <v>0</v>
      </c>
      <c r="G7" s="131"/>
      <c r="I7" s="60"/>
      <c r="J7" t="s">
        <v>82</v>
      </c>
    </row>
    <row r="8" spans="1:13" ht="15" thickBot="1" x14ac:dyDescent="0.4">
      <c r="A8" s="148"/>
      <c r="B8" s="389" t="s">
        <v>95</v>
      </c>
      <c r="C8" s="390"/>
      <c r="D8" s="390"/>
      <c r="E8" s="390"/>
      <c r="F8" s="251">
        <v>200</v>
      </c>
      <c r="G8" s="131"/>
      <c r="I8" s="59"/>
      <c r="J8" t="s">
        <v>23</v>
      </c>
    </row>
    <row r="9" spans="1:13" ht="15" thickBot="1" x14ac:dyDescent="0.4">
      <c r="A9" s="148"/>
      <c r="B9" s="391" t="s">
        <v>99</v>
      </c>
      <c r="C9" s="392"/>
      <c r="D9" s="392"/>
      <c r="E9" s="392"/>
      <c r="F9" s="251">
        <v>200</v>
      </c>
      <c r="G9" s="131"/>
      <c r="I9" s="80"/>
      <c r="J9" t="s">
        <v>85</v>
      </c>
    </row>
    <row r="10" spans="1:13" x14ac:dyDescent="0.35">
      <c r="A10" s="148"/>
      <c r="B10" s="299" t="s">
        <v>100</v>
      </c>
      <c r="C10" s="79"/>
      <c r="D10" s="427" t="s">
        <v>101</v>
      </c>
      <c r="E10" s="428"/>
      <c r="F10" s="251">
        <v>1700</v>
      </c>
      <c r="G10" s="131"/>
    </row>
    <row r="11" spans="1:13" ht="15" thickBot="1" x14ac:dyDescent="0.4">
      <c r="A11" s="148"/>
      <c r="B11" s="419" t="s">
        <v>86</v>
      </c>
      <c r="C11" s="420"/>
      <c r="D11" s="420"/>
      <c r="E11" s="420"/>
      <c r="F11" s="286">
        <v>0</v>
      </c>
      <c r="G11" s="131"/>
    </row>
    <row r="12" spans="1:13" ht="15" thickBot="1" x14ac:dyDescent="0.4">
      <c r="A12" s="148"/>
      <c r="B12" s="287" t="s">
        <v>87</v>
      </c>
      <c r="C12" s="288"/>
      <c r="D12" s="289"/>
      <c r="E12" s="290"/>
      <c r="F12" s="300">
        <f>IF(SUM(F6:F11)&gt;103710, 103710, SUM(F6:F11))</f>
        <v>77000</v>
      </c>
      <c r="G12" s="131"/>
    </row>
    <row r="13" spans="1:13" ht="7.5" customHeight="1" x14ac:dyDescent="0.35">
      <c r="A13" s="148"/>
      <c r="B13" s="135"/>
      <c r="C13" s="136"/>
      <c r="D13" s="137"/>
      <c r="E13" s="138"/>
      <c r="F13" s="137"/>
      <c r="G13" s="131"/>
      <c r="I13" s="356" t="s">
        <v>102</v>
      </c>
      <c r="J13" s="357"/>
      <c r="K13" s="357"/>
      <c r="L13" s="357"/>
      <c r="M13" s="36"/>
    </row>
    <row r="14" spans="1:13" ht="15" thickBot="1" x14ac:dyDescent="0.4">
      <c r="A14" s="148"/>
      <c r="B14" s="415" t="s">
        <v>63</v>
      </c>
      <c r="C14" s="416"/>
      <c r="D14" s="416"/>
      <c r="E14" s="416"/>
      <c r="F14" s="386"/>
      <c r="G14" s="131"/>
      <c r="I14" s="357"/>
      <c r="J14" s="357"/>
      <c r="K14" s="357"/>
      <c r="L14" s="357"/>
      <c r="M14" s="36"/>
    </row>
    <row r="15" spans="1:13" x14ac:dyDescent="0.35">
      <c r="A15" s="148"/>
      <c r="B15" s="391" t="s">
        <v>103</v>
      </c>
      <c r="C15" s="390"/>
      <c r="D15" s="390"/>
      <c r="E15" s="390"/>
      <c r="F15" s="292">
        <v>0</v>
      </c>
      <c r="G15" s="131"/>
      <c r="I15" s="357"/>
      <c r="J15" s="357"/>
      <c r="K15" s="357"/>
      <c r="L15" s="357"/>
      <c r="M15" s="36"/>
    </row>
    <row r="16" spans="1:13" x14ac:dyDescent="0.35">
      <c r="A16" s="148"/>
      <c r="B16" s="424" t="s">
        <v>66</v>
      </c>
      <c r="C16" s="425"/>
      <c r="D16" s="425"/>
      <c r="E16" s="426"/>
      <c r="F16" s="251">
        <v>0</v>
      </c>
      <c r="G16" s="131"/>
      <c r="I16" s="357"/>
      <c r="J16" s="357"/>
      <c r="K16" s="357"/>
      <c r="L16" s="357"/>
      <c r="M16" s="36"/>
    </row>
    <row r="17" spans="1:13" ht="15" thickBot="1" x14ac:dyDescent="0.4">
      <c r="A17" s="148"/>
      <c r="B17" s="405" t="s">
        <v>89</v>
      </c>
      <c r="C17" s="406"/>
      <c r="D17" s="406"/>
      <c r="E17" s="407"/>
      <c r="F17" s="286">
        <v>0</v>
      </c>
      <c r="G17" s="131"/>
      <c r="I17" s="357"/>
      <c r="J17" s="357"/>
      <c r="K17" s="357"/>
      <c r="L17" s="357"/>
      <c r="M17" s="36"/>
    </row>
    <row r="18" spans="1:13" ht="15" thickBot="1" x14ac:dyDescent="0.4">
      <c r="A18" s="148"/>
      <c r="B18" s="247" t="s">
        <v>68</v>
      </c>
      <c r="C18" s="210"/>
      <c r="D18" s="253"/>
      <c r="E18" s="254"/>
      <c r="F18" s="295">
        <f>SUM(F15:F17)</f>
        <v>0</v>
      </c>
      <c r="G18" s="131"/>
      <c r="I18" s="357"/>
      <c r="J18" s="357"/>
      <c r="K18" s="357"/>
      <c r="L18" s="357"/>
    </row>
    <row r="19" spans="1:13" ht="7.5" customHeight="1" thickBot="1" x14ac:dyDescent="0.4">
      <c r="A19" s="148"/>
      <c r="B19" s="131"/>
      <c r="C19" s="131"/>
      <c r="D19" s="137"/>
      <c r="E19" s="138"/>
      <c r="F19" s="143"/>
      <c r="G19" s="131"/>
      <c r="I19" s="357"/>
      <c r="J19" s="357"/>
      <c r="K19" s="357"/>
      <c r="L19" s="357"/>
    </row>
    <row r="20" spans="1:13" ht="15" thickBot="1" x14ac:dyDescent="0.4">
      <c r="A20" s="149"/>
      <c r="B20" s="170" t="s">
        <v>69</v>
      </c>
      <c r="C20" s="176"/>
      <c r="D20" s="176"/>
      <c r="E20" s="176"/>
      <c r="F20" s="90">
        <f>F12-F18</f>
        <v>77000</v>
      </c>
      <c r="G20" s="131"/>
    </row>
    <row r="21" spans="1:13" ht="7.5" customHeight="1" x14ac:dyDescent="0.35">
      <c r="A21" s="131"/>
      <c r="B21" s="131"/>
      <c r="C21" s="131"/>
      <c r="D21" s="131"/>
      <c r="E21" s="131"/>
      <c r="F21" s="131"/>
      <c r="G21" s="131"/>
      <c r="I21" s="355"/>
      <c r="J21" s="355"/>
      <c r="K21" s="355"/>
      <c r="L21" s="355"/>
      <c r="M21" s="355"/>
    </row>
    <row r="22" spans="1:13" ht="15.75" customHeight="1" x14ac:dyDescent="0.35">
      <c r="A22" s="131"/>
      <c r="B22" s="270" t="s">
        <v>70</v>
      </c>
      <c r="C22" s="271"/>
      <c r="D22" s="271"/>
      <c r="E22" s="271"/>
      <c r="F22" s="301">
        <f>IF((F20/(1-0.01057))&lt;=47167,(F20/(1-0.01057)),47167)</f>
        <v>47167</v>
      </c>
      <c r="G22" s="131"/>
      <c r="I22" s="355"/>
      <c r="J22" s="355"/>
      <c r="K22" s="355"/>
      <c r="L22" s="355"/>
      <c r="M22" s="355"/>
    </row>
    <row r="23" spans="1:13" x14ac:dyDescent="0.35">
      <c r="A23" s="131"/>
      <c r="B23" s="236" t="s">
        <v>71</v>
      </c>
      <c r="C23" s="172"/>
      <c r="D23" s="173"/>
      <c r="E23" s="174"/>
      <c r="F23" s="302">
        <f>F22/2</f>
        <v>23583.5</v>
      </c>
      <c r="G23" s="131"/>
      <c r="I23" s="355"/>
      <c r="J23" s="355"/>
      <c r="K23" s="355"/>
      <c r="L23" s="355"/>
      <c r="M23" s="355"/>
    </row>
    <row r="24" spans="1:13" x14ac:dyDescent="0.35">
      <c r="A24" s="131"/>
      <c r="B24" s="236" t="s">
        <v>72</v>
      </c>
      <c r="C24" s="171"/>
      <c r="D24" s="171"/>
      <c r="E24" s="175"/>
      <c r="F24" s="237">
        <f>F22/2</f>
        <v>23583.5</v>
      </c>
      <c r="G24" s="131"/>
      <c r="I24" s="355"/>
      <c r="J24" s="355"/>
      <c r="K24" s="355"/>
      <c r="L24" s="355"/>
      <c r="M24" s="355"/>
    </row>
    <row r="25" spans="1:13" x14ac:dyDescent="0.35">
      <c r="A25" s="131"/>
      <c r="B25" s="239" t="s">
        <v>73</v>
      </c>
      <c r="C25" s="240"/>
      <c r="D25" s="241"/>
      <c r="E25" s="232"/>
      <c r="F25" s="275"/>
      <c r="G25" s="131"/>
      <c r="I25" s="355"/>
      <c r="J25" s="355"/>
      <c r="K25" s="355"/>
      <c r="L25" s="355"/>
      <c r="M25" s="355"/>
    </row>
    <row r="26" spans="1:13" ht="7.5" customHeight="1" x14ac:dyDescent="0.35">
      <c r="A26" s="131"/>
      <c r="B26" s="131"/>
      <c r="C26" s="131"/>
      <c r="D26" s="131"/>
      <c r="E26" s="131"/>
      <c r="F26" s="131"/>
      <c r="G26" s="131"/>
      <c r="I26" s="355"/>
      <c r="J26" s="355"/>
      <c r="K26" s="355"/>
      <c r="L26" s="355"/>
      <c r="M26" s="355"/>
    </row>
    <row r="27" spans="1:13" x14ac:dyDescent="0.35">
      <c r="A27" s="131"/>
      <c r="B27" s="279" t="s">
        <v>90</v>
      </c>
      <c r="C27" s="303"/>
      <c r="D27" s="303"/>
      <c r="E27" s="304"/>
      <c r="F27" s="305">
        <f>IF((F20/(1-0.01057))&gt;47167,((F20-47167+(47167*0.01057))/(1-0.04228)),0)</f>
        <v>31670.587635216973</v>
      </c>
      <c r="G27" s="131"/>
      <c r="I27" s="36"/>
      <c r="J27" s="36"/>
      <c r="K27" s="36"/>
      <c r="L27" s="36"/>
      <c r="M27" s="36"/>
    </row>
    <row r="28" spans="1:13" x14ac:dyDescent="0.35">
      <c r="A28" s="131"/>
      <c r="B28" s="306" t="s">
        <v>71</v>
      </c>
      <c r="C28" s="190"/>
      <c r="D28" s="191"/>
      <c r="E28" s="192"/>
      <c r="F28" s="307">
        <f>F27/2</f>
        <v>15835.293817608486</v>
      </c>
      <c r="G28" s="131"/>
      <c r="I28" s="36"/>
      <c r="J28" s="36"/>
      <c r="K28" s="36"/>
      <c r="L28" s="36"/>
      <c r="M28" s="36"/>
    </row>
    <row r="29" spans="1:13" x14ac:dyDescent="0.35">
      <c r="A29" s="131"/>
      <c r="B29" s="226" t="s">
        <v>72</v>
      </c>
      <c r="C29" s="171"/>
      <c r="D29" s="171"/>
      <c r="E29" s="175"/>
      <c r="F29" s="277">
        <f>F27/2</f>
        <v>15835.293817608486</v>
      </c>
      <c r="G29" s="131"/>
      <c r="I29" s="36"/>
      <c r="J29" s="36"/>
      <c r="K29" s="36"/>
      <c r="L29" s="36"/>
      <c r="M29" s="36"/>
    </row>
    <row r="30" spans="1:13" x14ac:dyDescent="0.35">
      <c r="A30" s="131"/>
      <c r="B30" s="228" t="s">
        <v>75</v>
      </c>
      <c r="C30" s="187"/>
      <c r="D30" s="187"/>
      <c r="E30" s="188"/>
      <c r="F30" s="278"/>
      <c r="G30" s="131"/>
    </row>
    <row r="31" spans="1:13" x14ac:dyDescent="0.35">
      <c r="A31" s="131"/>
      <c r="B31" s="230" t="s">
        <v>76</v>
      </c>
      <c r="C31" s="231"/>
      <c r="D31" s="232"/>
      <c r="E31" s="233"/>
      <c r="F31" s="234"/>
      <c r="G31" s="131"/>
    </row>
    <row r="32" spans="1:13" ht="7.5" customHeight="1" x14ac:dyDescent="0.35">
      <c r="A32" s="131"/>
      <c r="B32" s="131"/>
      <c r="C32" s="131"/>
      <c r="D32" s="131"/>
      <c r="E32" s="131"/>
      <c r="F32" s="132"/>
      <c r="G32" s="131"/>
    </row>
    <row r="33" spans="1:7" ht="15.5" x14ac:dyDescent="0.35">
      <c r="A33" s="109"/>
      <c r="B33" s="279" t="s">
        <v>91</v>
      </c>
      <c r="C33" s="280"/>
      <c r="D33" s="280"/>
      <c r="E33" s="280"/>
      <c r="F33" s="281"/>
      <c r="G33" s="131"/>
    </row>
    <row r="34" spans="1:7" ht="15.5" x14ac:dyDescent="0.35">
      <c r="A34" s="109"/>
      <c r="B34" s="230" t="s">
        <v>75</v>
      </c>
      <c r="C34" s="282"/>
      <c r="D34" s="283"/>
      <c r="E34" s="283"/>
      <c r="F34" s="284"/>
      <c r="G34" s="131"/>
    </row>
    <row r="35" spans="1:7" ht="7.5" customHeight="1" x14ac:dyDescent="0.35">
      <c r="A35" s="142"/>
      <c r="B35" s="140"/>
      <c r="C35" s="140"/>
      <c r="D35" s="140"/>
      <c r="E35" s="140"/>
      <c r="F35" s="141"/>
      <c r="G35" s="140"/>
    </row>
    <row r="36" spans="1:7" ht="15" thickBot="1" x14ac:dyDescent="0.4"/>
    <row r="37" spans="1:7" x14ac:dyDescent="0.35">
      <c r="A37" s="408" t="s">
        <v>92</v>
      </c>
      <c r="B37" s="409"/>
      <c r="C37" s="409"/>
      <c r="D37" s="409"/>
      <c r="E37" s="409"/>
      <c r="F37" s="409"/>
      <c r="G37" s="417"/>
    </row>
    <row r="38" spans="1:7" ht="19.75" customHeight="1" thickBot="1" x14ac:dyDescent="0.4">
      <c r="A38" s="410"/>
      <c r="B38" s="411"/>
      <c r="C38" s="411"/>
      <c r="D38" s="411"/>
      <c r="E38" s="411"/>
      <c r="F38" s="411"/>
      <c r="G38" s="418"/>
    </row>
  </sheetData>
  <mergeCells count="15">
    <mergeCell ref="A37:G38"/>
    <mergeCell ref="I21:M26"/>
    <mergeCell ref="B2:F3"/>
    <mergeCell ref="B5:F5"/>
    <mergeCell ref="B14:F14"/>
    <mergeCell ref="B6:E6"/>
    <mergeCell ref="B8:E8"/>
    <mergeCell ref="B11:E11"/>
    <mergeCell ref="B15:E15"/>
    <mergeCell ref="B16:E16"/>
    <mergeCell ref="B17:E17"/>
    <mergeCell ref="B9:E9"/>
    <mergeCell ref="D10:E10"/>
    <mergeCell ref="B7:D7"/>
    <mergeCell ref="I13:L19"/>
  </mergeCells>
  <hyperlinks>
    <hyperlink ref="B16" r:id="rId1" display="529 Plans, personal savings" xr:uid="{00000000-0004-0000-0500-000000000000}"/>
    <hyperlink ref="B31" location="'PLUS Instructions'!A1" display="Instructions for applying for a Graduate PLUS Loan." xr:uid="{00000000-0004-0000-0500-000001000000}"/>
    <hyperlink ref="B30" r:id="rId2" xr:uid="{00000000-0004-0000-0500-000002000000}"/>
    <hyperlink ref="D10:E10" r:id="rId3" display="ERAS Fee Calculator" xr:uid="{00000000-0004-0000-0500-000003000000}"/>
    <hyperlink ref="B25" r:id="rId4" xr:uid="{00000000-0004-0000-0500-000004000000}"/>
    <hyperlink ref="B34" r:id="rId5" xr:uid="{00000000-0004-0000-0500-000005000000}"/>
  </hyperlinks>
  <pageMargins left="0.7" right="0.7" top="1" bottom="0.75" header="0.05" footer="0.3"/>
  <pageSetup scale="67" orientation="landscape" verticalDpi="0" r:id="rId6"/>
  <headerFooter>
    <oddHeader>&amp;C&amp;G</oddHeader>
    <oddFooter xml:space="preserve">&amp;COffice of Financial Aid
financialaid@med.wmich.edu * 269.337.6107 </oddFooter>
  </headerFooter>
  <drawing r:id="rId7"/>
  <legacyDrawingHF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I26"/>
  <sheetViews>
    <sheetView workbookViewId="0">
      <selection activeCell="D29" sqref="D29"/>
    </sheetView>
  </sheetViews>
  <sheetFormatPr defaultColWidth="8.81640625" defaultRowHeight="14.5" x14ac:dyDescent="0.35"/>
  <cols>
    <col min="1" max="1" width="1.453125" customWidth="1"/>
    <col min="2" max="2" width="4.81640625" customWidth="1"/>
    <col min="3" max="3" width="9.453125" customWidth="1"/>
    <col min="4" max="4" width="16.453125" customWidth="1"/>
    <col min="6" max="6" width="11.453125" bestFit="1" customWidth="1"/>
    <col min="8" max="8" width="60.453125" customWidth="1"/>
    <col min="9" max="9" width="1.453125" customWidth="1"/>
  </cols>
  <sheetData>
    <row r="1" spans="1:9" ht="7.5" customHeight="1" thickBot="1" x14ac:dyDescent="0.4">
      <c r="A1" s="108"/>
      <c r="B1" s="110"/>
      <c r="C1" s="110"/>
      <c r="D1" s="110"/>
      <c r="E1" s="110"/>
      <c r="F1" s="110"/>
      <c r="G1" s="110"/>
      <c r="H1" s="110"/>
      <c r="I1" s="131"/>
    </row>
    <row r="2" spans="1:9" x14ac:dyDescent="0.35">
      <c r="A2" s="109"/>
      <c r="B2" s="347" t="s">
        <v>104</v>
      </c>
      <c r="C2" s="348"/>
      <c r="D2" s="348"/>
      <c r="E2" s="348"/>
      <c r="F2" s="348"/>
      <c r="G2" s="348"/>
      <c r="H2" s="349"/>
      <c r="I2" s="131"/>
    </row>
    <row r="3" spans="1:9" ht="15" thickBot="1" x14ac:dyDescent="0.4">
      <c r="A3" s="109"/>
      <c r="B3" s="350"/>
      <c r="C3" s="351"/>
      <c r="D3" s="351"/>
      <c r="E3" s="351"/>
      <c r="F3" s="351"/>
      <c r="G3" s="351"/>
      <c r="H3" s="352"/>
      <c r="I3" s="131"/>
    </row>
    <row r="4" spans="1:9" ht="7.5" customHeight="1" thickBot="1" x14ac:dyDescent="0.4">
      <c r="A4" s="109"/>
      <c r="B4" s="131"/>
      <c r="C4" s="131"/>
      <c r="D4" s="131"/>
      <c r="E4" s="131"/>
      <c r="F4" s="131"/>
      <c r="G4" s="131"/>
      <c r="H4" s="131"/>
      <c r="I4" s="131"/>
    </row>
    <row r="5" spans="1:9" x14ac:dyDescent="0.35">
      <c r="A5" s="109"/>
      <c r="B5" s="91"/>
      <c r="C5" s="92"/>
      <c r="D5" s="92"/>
      <c r="E5" s="92"/>
      <c r="F5" s="92"/>
      <c r="G5" s="92"/>
      <c r="H5" s="76"/>
      <c r="I5" s="131"/>
    </row>
    <row r="6" spans="1:9" ht="18.5" x14ac:dyDescent="0.45">
      <c r="A6" s="109"/>
      <c r="B6" s="46"/>
      <c r="C6" s="93" t="s">
        <v>105</v>
      </c>
      <c r="H6" s="47"/>
      <c r="I6" s="131"/>
    </row>
    <row r="7" spans="1:9" x14ac:dyDescent="0.35">
      <c r="A7" s="109"/>
      <c r="B7" s="46"/>
      <c r="H7" s="47"/>
      <c r="I7" s="131"/>
    </row>
    <row r="8" spans="1:9" ht="18.75" customHeight="1" x14ac:dyDescent="0.45">
      <c r="A8" s="109"/>
      <c r="B8" s="94">
        <v>1</v>
      </c>
      <c r="C8" s="432" t="s">
        <v>106</v>
      </c>
      <c r="D8" s="432"/>
      <c r="E8" s="432"/>
      <c r="F8" s="432"/>
      <c r="G8" s="432"/>
      <c r="H8" s="433"/>
      <c r="I8" s="131"/>
    </row>
    <row r="9" spans="1:9" ht="18.5" x14ac:dyDescent="0.45">
      <c r="A9" s="109"/>
      <c r="B9" s="94"/>
      <c r="C9" s="14"/>
      <c r="D9" s="14"/>
      <c r="E9" s="14"/>
      <c r="F9" s="14"/>
      <c r="G9" s="14"/>
      <c r="H9" s="27"/>
      <c r="I9" s="131"/>
    </row>
    <row r="10" spans="1:9" ht="18.5" x14ac:dyDescent="0.45">
      <c r="A10" s="109"/>
      <c r="B10" s="94">
        <v>2</v>
      </c>
      <c r="C10" s="14" t="s">
        <v>107</v>
      </c>
      <c r="D10" s="6"/>
      <c r="E10" s="14"/>
      <c r="F10" s="14"/>
      <c r="G10" s="14"/>
      <c r="H10" s="27"/>
      <c r="I10" s="131"/>
    </row>
    <row r="11" spans="1:9" ht="18.5" x14ac:dyDescent="0.45">
      <c r="A11" s="109"/>
      <c r="B11" s="94"/>
      <c r="C11" s="14"/>
      <c r="D11" s="14"/>
      <c r="E11" s="14"/>
      <c r="F11" s="14"/>
      <c r="G11" s="14"/>
      <c r="H11" s="27"/>
      <c r="I11" s="131"/>
    </row>
    <row r="12" spans="1:9" ht="18.5" x14ac:dyDescent="0.45">
      <c r="A12" s="109"/>
      <c r="B12" s="94">
        <v>3</v>
      </c>
      <c r="C12" s="14" t="s">
        <v>108</v>
      </c>
      <c r="D12" s="6" t="s">
        <v>109</v>
      </c>
      <c r="E12" s="14" t="s">
        <v>110</v>
      </c>
      <c r="F12" s="14"/>
      <c r="G12" s="14"/>
      <c r="H12" s="27"/>
      <c r="I12" s="131"/>
    </row>
    <row r="13" spans="1:9" ht="18.5" x14ac:dyDescent="0.45">
      <c r="A13" s="109"/>
      <c r="B13" s="94"/>
      <c r="C13" s="14"/>
      <c r="D13" s="14"/>
      <c r="E13" s="14"/>
      <c r="F13" s="95"/>
      <c r="H13" s="27"/>
      <c r="I13" s="131"/>
    </row>
    <row r="14" spans="1:9" ht="18.5" x14ac:dyDescent="0.45">
      <c r="A14" s="109"/>
      <c r="B14" s="94">
        <v>4</v>
      </c>
      <c r="C14" s="14" t="s">
        <v>111</v>
      </c>
      <c r="D14" s="96"/>
      <c r="E14" s="14"/>
      <c r="F14" s="14"/>
      <c r="G14" s="14"/>
      <c r="H14" s="27"/>
      <c r="I14" s="131"/>
    </row>
    <row r="15" spans="1:9" ht="18.5" x14ac:dyDescent="0.45">
      <c r="A15" s="109"/>
      <c r="B15" s="46"/>
      <c r="C15" s="14"/>
      <c r="D15" s="14"/>
      <c r="E15" s="14"/>
      <c r="F15" s="14"/>
      <c r="G15" s="14"/>
      <c r="H15" s="27"/>
      <c r="I15" s="131"/>
    </row>
    <row r="16" spans="1:9" ht="18.5" x14ac:dyDescent="0.45">
      <c r="A16" s="109"/>
      <c r="B16" s="94">
        <v>5</v>
      </c>
      <c r="C16" s="14" t="s">
        <v>112</v>
      </c>
      <c r="D16" s="14"/>
      <c r="E16" s="14"/>
      <c r="F16" s="14"/>
      <c r="G16" s="6"/>
      <c r="H16" s="27"/>
      <c r="I16" s="131"/>
    </row>
    <row r="17" spans="1:9" ht="18.5" x14ac:dyDescent="0.45">
      <c r="A17" s="109"/>
      <c r="B17" s="94"/>
      <c r="C17" s="14"/>
      <c r="D17" s="14"/>
      <c r="E17" s="14"/>
      <c r="F17" s="14"/>
      <c r="G17" s="6"/>
      <c r="H17" s="27"/>
      <c r="I17" s="131"/>
    </row>
    <row r="18" spans="1:9" ht="18.5" x14ac:dyDescent="0.45">
      <c r="A18" s="109"/>
      <c r="B18" s="94">
        <v>6</v>
      </c>
      <c r="C18" s="14" t="s">
        <v>113</v>
      </c>
      <c r="D18" s="14"/>
      <c r="E18" s="14"/>
      <c r="F18" s="14"/>
      <c r="G18" s="6"/>
      <c r="H18" s="27"/>
      <c r="I18" s="131"/>
    </row>
    <row r="19" spans="1:9" ht="18.5" x14ac:dyDescent="0.45">
      <c r="A19" s="109"/>
      <c r="B19" s="94"/>
      <c r="C19" s="14"/>
      <c r="D19" s="14"/>
      <c r="E19" s="14"/>
      <c r="F19" s="14"/>
      <c r="G19" s="6"/>
      <c r="H19" s="27"/>
      <c r="I19" s="131"/>
    </row>
    <row r="20" spans="1:9" ht="18.5" x14ac:dyDescent="0.45">
      <c r="A20" s="109"/>
      <c r="B20" s="94">
        <v>7</v>
      </c>
      <c r="C20" s="14" t="s">
        <v>114</v>
      </c>
      <c r="D20" s="14"/>
      <c r="E20" s="14"/>
      <c r="F20" s="14"/>
      <c r="G20" s="6"/>
      <c r="H20" s="27"/>
      <c r="I20" s="131"/>
    </row>
    <row r="21" spans="1:9" ht="18.5" x14ac:dyDescent="0.45">
      <c r="A21" s="109"/>
      <c r="B21" s="94"/>
      <c r="C21" s="14"/>
      <c r="D21" s="14"/>
      <c r="E21" s="14"/>
      <c r="F21" s="14"/>
      <c r="G21" s="6"/>
      <c r="H21" s="27"/>
      <c r="I21" s="131"/>
    </row>
    <row r="22" spans="1:9" ht="18.5" x14ac:dyDescent="0.45">
      <c r="A22" s="109"/>
      <c r="B22" s="94">
        <v>8</v>
      </c>
      <c r="C22" s="14" t="s">
        <v>115</v>
      </c>
      <c r="D22" s="14"/>
      <c r="E22" s="14"/>
      <c r="F22" s="14"/>
      <c r="G22" s="6"/>
      <c r="H22" s="27"/>
      <c r="I22" s="131"/>
    </row>
    <row r="23" spans="1:9" ht="18.5" x14ac:dyDescent="0.45">
      <c r="A23" s="109"/>
      <c r="B23" s="94"/>
      <c r="C23" s="14"/>
      <c r="D23" s="14"/>
      <c r="E23" s="14"/>
      <c r="F23" s="14"/>
      <c r="G23" s="6"/>
      <c r="H23" s="27"/>
      <c r="I23" s="131"/>
    </row>
    <row r="24" spans="1:9" ht="18.5" x14ac:dyDescent="0.45">
      <c r="A24" s="109"/>
      <c r="B24" s="94">
        <v>9</v>
      </c>
      <c r="C24" s="14" t="s">
        <v>116</v>
      </c>
      <c r="D24" s="14"/>
      <c r="E24" s="14"/>
      <c r="F24" s="14"/>
      <c r="G24" s="6"/>
      <c r="H24" s="27"/>
      <c r="I24" s="131"/>
    </row>
    <row r="25" spans="1:9" ht="19" thickBot="1" x14ac:dyDescent="0.5">
      <c r="A25" s="109"/>
      <c r="B25" s="52"/>
      <c r="C25" s="29"/>
      <c r="D25" s="29"/>
      <c r="E25" s="29"/>
      <c r="F25" s="29"/>
      <c r="G25" s="29"/>
      <c r="H25" s="31"/>
      <c r="I25" s="131"/>
    </row>
    <row r="26" spans="1:9" ht="7.5" customHeight="1" x14ac:dyDescent="0.45">
      <c r="A26" s="109"/>
      <c r="B26" s="133"/>
      <c r="C26" s="133"/>
      <c r="D26" s="133"/>
      <c r="E26" s="133"/>
      <c r="F26" s="133"/>
      <c r="G26" s="133"/>
      <c r="H26" s="133"/>
      <c r="I26" s="131"/>
    </row>
  </sheetData>
  <mergeCells count="2">
    <mergeCell ref="B2:H3"/>
    <mergeCell ref="C8:H8"/>
  </mergeCells>
  <hyperlinks>
    <hyperlink ref="D12" r:id="rId1" xr:uid="{00000000-0004-0000-0600-000000000000}"/>
    <hyperlink ref="C8" r:id="rId2" display="Always review loan status on Student Portal prior to applying for a Graduate PLUS Loan" xr:uid="{00000000-0004-0000-0600-000001000000}"/>
    <hyperlink ref="C8:H8" r:id="rId3" display="Always review loan status on Student Account (Empower) prior to applying for a Graduate PLUS Loan" xr:uid="{00000000-0004-0000-0600-000002000000}"/>
  </hyperlinks>
  <pageMargins left="0.7" right="0.7" top="1" bottom="0.75" header="0.05" footer="0.3"/>
  <pageSetup orientation="landscape" horizontalDpi="360" verticalDpi="360" r:id="rId4"/>
  <headerFooter>
    <oddHeader>&amp;C&amp;G</oddHeader>
    <oddFooter xml:space="preserve">&amp;COffice of Financial Aid
financialaid@med.wmich.edu * 269.337.6107 </oddFooter>
  </headerFooter>
  <legacyDrawingHF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R26"/>
  <sheetViews>
    <sheetView workbookViewId="0">
      <selection activeCell="T23" sqref="T23"/>
    </sheetView>
  </sheetViews>
  <sheetFormatPr defaultColWidth="8.81640625" defaultRowHeight="14.5" x14ac:dyDescent="0.35"/>
  <cols>
    <col min="1" max="1" width="1.453125" customWidth="1"/>
    <col min="2" max="2" width="5.453125" customWidth="1"/>
    <col min="6" max="6" width="10.453125" customWidth="1"/>
    <col min="12" max="12" width="12.453125" customWidth="1"/>
    <col min="13" max="13" width="7" customWidth="1"/>
    <col min="15" max="15" width="0.54296875" customWidth="1"/>
    <col min="16" max="16" width="3.453125" customWidth="1"/>
    <col min="17" max="17" width="1.1796875" customWidth="1"/>
    <col min="18" max="18" width="1.453125" customWidth="1"/>
  </cols>
  <sheetData>
    <row r="1" spans="1:18" ht="7.5" customHeight="1" thickBot="1" x14ac:dyDescent="0.4">
      <c r="A1" s="131"/>
      <c r="B1" s="131"/>
      <c r="C1" s="131"/>
      <c r="D1" s="131"/>
      <c r="E1" s="131"/>
      <c r="F1" s="131"/>
      <c r="G1" s="131"/>
      <c r="H1" s="131"/>
      <c r="I1" s="131"/>
      <c r="J1" s="131"/>
      <c r="K1" s="131"/>
      <c r="L1" s="131"/>
      <c r="M1" s="131"/>
      <c r="N1" s="131"/>
      <c r="O1" s="131"/>
      <c r="P1" s="131"/>
      <c r="Q1" s="131"/>
      <c r="R1" s="131"/>
    </row>
    <row r="2" spans="1:18" x14ac:dyDescent="0.35">
      <c r="A2" s="131"/>
      <c r="B2" s="399" t="s">
        <v>117</v>
      </c>
      <c r="C2" s="400"/>
      <c r="D2" s="400"/>
      <c r="E2" s="400"/>
      <c r="F2" s="400"/>
      <c r="G2" s="400"/>
      <c r="H2" s="400"/>
      <c r="I2" s="400"/>
      <c r="J2" s="400"/>
      <c r="K2" s="400"/>
      <c r="L2" s="400"/>
      <c r="M2" s="400"/>
      <c r="N2" s="400"/>
      <c r="O2" s="400"/>
      <c r="P2" s="400"/>
      <c r="Q2" s="401"/>
      <c r="R2" s="131"/>
    </row>
    <row r="3" spans="1:18" ht="15.75" customHeight="1" x14ac:dyDescent="0.35">
      <c r="A3" s="131"/>
      <c r="B3" s="434"/>
      <c r="C3" s="435"/>
      <c r="D3" s="435"/>
      <c r="E3" s="435"/>
      <c r="F3" s="435"/>
      <c r="G3" s="435"/>
      <c r="H3" s="435"/>
      <c r="I3" s="435"/>
      <c r="J3" s="435"/>
      <c r="K3" s="435"/>
      <c r="L3" s="435"/>
      <c r="M3" s="435"/>
      <c r="N3" s="435"/>
      <c r="O3" s="435"/>
      <c r="P3" s="435"/>
      <c r="Q3" s="436"/>
      <c r="R3" s="131"/>
    </row>
    <row r="4" spans="1:18" ht="55.4" customHeight="1" thickBot="1" x14ac:dyDescent="0.4">
      <c r="A4" s="131"/>
      <c r="B4" s="402"/>
      <c r="C4" s="403"/>
      <c r="D4" s="403"/>
      <c r="E4" s="403"/>
      <c r="F4" s="403"/>
      <c r="G4" s="403"/>
      <c r="H4" s="403"/>
      <c r="I4" s="403"/>
      <c r="J4" s="403"/>
      <c r="K4" s="403"/>
      <c r="L4" s="403"/>
      <c r="M4" s="403"/>
      <c r="N4" s="403"/>
      <c r="O4" s="403"/>
      <c r="P4" s="403"/>
      <c r="Q4" s="404"/>
      <c r="R4" s="131"/>
    </row>
    <row r="5" spans="1:18" ht="7.5" customHeight="1" x14ac:dyDescent="0.35">
      <c r="A5" s="131"/>
      <c r="B5" s="150"/>
      <c r="C5" s="151"/>
      <c r="D5" s="151"/>
      <c r="E5" s="151"/>
      <c r="F5" s="151"/>
      <c r="G5" s="151"/>
      <c r="H5" s="151"/>
      <c r="I5" s="151"/>
      <c r="J5" s="151"/>
      <c r="K5" s="151"/>
      <c r="L5" s="151"/>
      <c r="M5" s="151"/>
      <c r="N5" s="151"/>
      <c r="O5" s="151"/>
      <c r="P5" s="151"/>
      <c r="Q5" s="152"/>
      <c r="R5" s="131"/>
    </row>
    <row r="6" spans="1:18" ht="15.5" x14ac:dyDescent="0.35">
      <c r="A6" s="131"/>
      <c r="B6" s="308"/>
      <c r="C6" s="309"/>
      <c r="D6" s="310"/>
      <c r="E6" s="310"/>
      <c r="F6" s="310"/>
      <c r="G6" s="310"/>
      <c r="H6" s="310"/>
      <c r="I6" s="310"/>
      <c r="J6" s="310"/>
      <c r="K6" s="310"/>
      <c r="L6" s="310"/>
      <c r="M6" s="310"/>
      <c r="N6" s="310"/>
      <c r="O6" s="310"/>
      <c r="P6" s="310"/>
      <c r="Q6" s="311"/>
      <c r="R6" s="131"/>
    </row>
    <row r="7" spans="1:18" ht="15.5" x14ac:dyDescent="0.35">
      <c r="A7" s="131"/>
      <c r="B7" s="208"/>
      <c r="C7" s="312" t="s">
        <v>118</v>
      </c>
      <c r="D7" s="2"/>
      <c r="E7" s="2"/>
      <c r="F7" s="2"/>
      <c r="G7" s="2"/>
      <c r="H7" s="2"/>
      <c r="I7" s="2"/>
      <c r="J7" s="2"/>
      <c r="K7" s="2"/>
      <c r="L7" s="2"/>
      <c r="M7" s="2"/>
      <c r="N7" s="2"/>
      <c r="O7" s="2"/>
      <c r="P7" s="2"/>
      <c r="Q7" s="261"/>
      <c r="R7" s="131"/>
    </row>
    <row r="8" spans="1:18" ht="15.5" x14ac:dyDescent="0.35">
      <c r="A8" s="131"/>
      <c r="B8" s="208"/>
      <c r="C8" s="313"/>
      <c r="D8" s="2"/>
      <c r="E8" s="2"/>
      <c r="F8" s="2"/>
      <c r="G8" s="2"/>
      <c r="H8" s="2"/>
      <c r="I8" s="2"/>
      <c r="J8" s="2"/>
      <c r="K8" s="2"/>
      <c r="L8" s="2"/>
      <c r="M8" s="2"/>
      <c r="N8" s="2"/>
      <c r="O8" s="2"/>
      <c r="P8" s="2"/>
      <c r="Q8" s="261"/>
      <c r="R8" s="131"/>
    </row>
    <row r="9" spans="1:18" ht="15.5" x14ac:dyDescent="0.35">
      <c r="A9" s="131"/>
      <c r="B9" s="208"/>
      <c r="C9" s="314" t="s">
        <v>119</v>
      </c>
      <c r="D9" s="315"/>
      <c r="E9" s="315"/>
      <c r="F9" s="315"/>
      <c r="G9" s="315"/>
      <c r="H9" s="315"/>
      <c r="I9" s="315"/>
      <c r="J9" s="316"/>
      <c r="K9" s="316"/>
      <c r="L9" s="316"/>
      <c r="M9" s="316"/>
      <c r="N9" s="2"/>
      <c r="O9" s="2"/>
      <c r="P9" s="2"/>
      <c r="Q9" s="261"/>
      <c r="R9" s="131"/>
    </row>
    <row r="10" spans="1:18" ht="15.5" x14ac:dyDescent="0.35">
      <c r="A10" s="131"/>
      <c r="B10" s="208"/>
      <c r="C10" s="34"/>
      <c r="D10" s="97"/>
      <c r="E10" s="97"/>
      <c r="F10" s="97"/>
      <c r="G10" s="317"/>
      <c r="H10" s="317"/>
      <c r="I10" s="317"/>
      <c r="J10" s="317"/>
      <c r="K10" s="317"/>
      <c r="L10" s="317"/>
      <c r="M10" s="2"/>
      <c r="N10" s="2"/>
      <c r="O10" s="2"/>
      <c r="P10" s="2"/>
      <c r="Q10" s="261"/>
      <c r="R10" s="131"/>
    </row>
    <row r="11" spans="1:18" ht="15.5" x14ac:dyDescent="0.35">
      <c r="A11" s="131"/>
      <c r="B11" s="208"/>
      <c r="C11" s="438" t="s">
        <v>120</v>
      </c>
      <c r="D11" s="439"/>
      <c r="E11" s="439"/>
      <c r="F11" s="439"/>
      <c r="G11" s="439"/>
      <c r="H11" s="439"/>
      <c r="I11" s="439"/>
      <c r="J11" s="317"/>
      <c r="K11" s="317"/>
      <c r="L11" s="317"/>
      <c r="M11" s="2"/>
      <c r="N11" s="2"/>
      <c r="O11" s="2"/>
      <c r="P11" s="2"/>
      <c r="Q11" s="261"/>
      <c r="R11" s="131"/>
    </row>
    <row r="12" spans="1:18" ht="15.5" x14ac:dyDescent="0.35">
      <c r="A12" s="131"/>
      <c r="B12" s="208"/>
      <c r="C12" s="34"/>
      <c r="D12" s="317"/>
      <c r="E12" s="317"/>
      <c r="F12" s="317"/>
      <c r="G12" s="317"/>
      <c r="H12" s="317"/>
      <c r="I12" s="317"/>
      <c r="J12" s="317"/>
      <c r="K12" s="317"/>
      <c r="L12" s="317"/>
      <c r="M12" s="2"/>
      <c r="N12" s="2"/>
      <c r="O12" s="2"/>
      <c r="P12" s="2"/>
      <c r="Q12" s="261"/>
      <c r="R12" s="131"/>
    </row>
    <row r="13" spans="1:18" ht="15.5" x14ac:dyDescent="0.35">
      <c r="A13" s="131"/>
      <c r="B13" s="208"/>
      <c r="C13" s="45" t="s">
        <v>121</v>
      </c>
      <c r="D13" s="97"/>
      <c r="E13" s="97"/>
      <c r="F13" s="97"/>
      <c r="G13" s="97"/>
      <c r="H13" s="97"/>
      <c r="I13" s="97"/>
      <c r="J13" s="97"/>
      <c r="K13" s="97"/>
      <c r="L13" s="97"/>
      <c r="M13" s="2"/>
      <c r="N13" s="2"/>
      <c r="O13" s="2"/>
      <c r="P13" s="2"/>
      <c r="Q13" s="261"/>
      <c r="R13" s="131"/>
    </row>
    <row r="14" spans="1:18" ht="15.5" x14ac:dyDescent="0.35">
      <c r="A14" s="131"/>
      <c r="B14" s="208"/>
      <c r="C14" s="34"/>
      <c r="D14" s="317"/>
      <c r="E14" s="317"/>
      <c r="F14" s="317"/>
      <c r="G14" s="317"/>
      <c r="H14" s="317"/>
      <c r="I14" s="317"/>
      <c r="J14" s="317"/>
      <c r="K14" s="317"/>
      <c r="L14" s="317"/>
      <c r="M14" s="2"/>
      <c r="N14" s="2"/>
      <c r="O14" s="2"/>
      <c r="P14" s="2"/>
      <c r="Q14" s="261"/>
      <c r="R14" s="131"/>
    </row>
    <row r="15" spans="1:18" ht="15.5" x14ac:dyDescent="0.35">
      <c r="A15" s="131"/>
      <c r="B15" s="208"/>
      <c r="C15" s="45" t="s">
        <v>122</v>
      </c>
      <c r="D15" s="317"/>
      <c r="E15" s="317"/>
      <c r="F15" s="317"/>
      <c r="G15" s="317"/>
      <c r="H15" s="317"/>
      <c r="I15" s="317"/>
      <c r="J15" s="317"/>
      <c r="K15" s="317"/>
      <c r="L15" s="317"/>
      <c r="M15" s="2"/>
      <c r="N15" s="2"/>
      <c r="O15" s="2"/>
      <c r="P15" s="2"/>
      <c r="Q15" s="261"/>
      <c r="R15" s="131"/>
    </row>
    <row r="16" spans="1:18" ht="15.5" x14ac:dyDescent="0.35">
      <c r="A16" s="131"/>
      <c r="B16" s="208"/>
      <c r="C16" s="45"/>
      <c r="D16" s="317"/>
      <c r="E16" s="317"/>
      <c r="F16" s="317"/>
      <c r="G16" s="317"/>
      <c r="H16" s="317"/>
      <c r="I16" s="317"/>
      <c r="J16" s="317"/>
      <c r="K16" s="317"/>
      <c r="L16" s="317"/>
      <c r="M16" s="2"/>
      <c r="N16" s="2"/>
      <c r="O16" s="2"/>
      <c r="P16" s="2"/>
      <c r="Q16" s="261"/>
      <c r="R16" s="131"/>
    </row>
    <row r="17" spans="1:18" ht="15.5" x14ac:dyDescent="0.35">
      <c r="A17" s="131"/>
      <c r="B17" s="208"/>
      <c r="C17" s="45" t="s">
        <v>123</v>
      </c>
      <c r="D17" s="317"/>
      <c r="E17" s="317"/>
      <c r="F17" s="317"/>
      <c r="G17" s="317"/>
      <c r="H17" s="317"/>
      <c r="I17" s="317"/>
      <c r="J17" s="317"/>
      <c r="K17" s="317"/>
      <c r="L17" s="317"/>
      <c r="M17" s="2"/>
      <c r="N17" s="2"/>
      <c r="O17" s="2"/>
      <c r="P17" s="2"/>
      <c r="Q17" s="261"/>
      <c r="R17" s="131"/>
    </row>
    <row r="18" spans="1:18" x14ac:dyDescent="0.35">
      <c r="A18" s="131"/>
      <c r="B18" s="208"/>
      <c r="C18" s="318"/>
      <c r="D18" s="2"/>
      <c r="E18" s="2"/>
      <c r="F18" s="2"/>
      <c r="G18" s="2"/>
      <c r="H18" s="2"/>
      <c r="I18" s="2"/>
      <c r="J18" s="2"/>
      <c r="K18" s="2"/>
      <c r="L18" s="2"/>
      <c r="M18" s="2"/>
      <c r="N18" s="2"/>
      <c r="O18" s="2"/>
      <c r="P18" s="2"/>
      <c r="Q18" s="261"/>
      <c r="R18" s="131"/>
    </row>
    <row r="19" spans="1:18" x14ac:dyDescent="0.35">
      <c r="A19" s="131"/>
      <c r="B19" s="208"/>
      <c r="C19" s="78"/>
      <c r="D19" s="2"/>
      <c r="E19" s="2"/>
      <c r="F19" s="2"/>
      <c r="G19" s="2"/>
      <c r="H19" s="2"/>
      <c r="I19" s="2"/>
      <c r="J19" s="2"/>
      <c r="K19" s="2"/>
      <c r="L19" s="2"/>
      <c r="M19" s="2"/>
      <c r="N19" s="2"/>
      <c r="O19" s="2"/>
      <c r="P19" s="2"/>
      <c r="Q19" s="261"/>
      <c r="R19" s="131"/>
    </row>
    <row r="20" spans="1:18" ht="15" customHeight="1" x14ac:dyDescent="0.35">
      <c r="A20" s="131"/>
      <c r="B20" s="208"/>
      <c r="C20" s="437" t="s">
        <v>124</v>
      </c>
      <c r="D20" s="437"/>
      <c r="E20" s="437"/>
      <c r="F20" s="437"/>
      <c r="G20" s="437"/>
      <c r="H20" s="437"/>
      <c r="I20" s="437"/>
      <c r="J20" s="437"/>
      <c r="K20" s="437"/>
      <c r="L20" s="437"/>
      <c r="M20" s="437"/>
      <c r="N20" s="437"/>
      <c r="O20" s="2"/>
      <c r="P20" s="2"/>
      <c r="Q20" s="261"/>
      <c r="R20" s="131"/>
    </row>
    <row r="21" spans="1:18" x14ac:dyDescent="0.35">
      <c r="A21" s="131"/>
      <c r="B21" s="208"/>
      <c r="C21" s="437"/>
      <c r="D21" s="437"/>
      <c r="E21" s="437"/>
      <c r="F21" s="437"/>
      <c r="G21" s="437"/>
      <c r="H21" s="437"/>
      <c r="I21" s="437"/>
      <c r="J21" s="437"/>
      <c r="K21" s="437"/>
      <c r="L21" s="437"/>
      <c r="M21" s="437"/>
      <c r="N21" s="437"/>
      <c r="O21" s="2"/>
      <c r="P21" s="2"/>
      <c r="Q21" s="261"/>
      <c r="R21" s="131"/>
    </row>
    <row r="22" spans="1:18" x14ac:dyDescent="0.35">
      <c r="A22" s="131"/>
      <c r="B22" s="208"/>
      <c r="D22" s="2"/>
      <c r="E22" s="2"/>
      <c r="F22" s="2"/>
      <c r="G22" s="2"/>
      <c r="H22" s="2"/>
      <c r="I22" s="2"/>
      <c r="J22" s="2"/>
      <c r="K22" s="2"/>
      <c r="L22" s="2"/>
      <c r="M22" s="2"/>
      <c r="N22" s="2"/>
      <c r="O22" s="2"/>
      <c r="P22" s="2"/>
      <c r="Q22" s="261"/>
      <c r="R22" s="131"/>
    </row>
    <row r="23" spans="1:18" x14ac:dyDescent="0.35">
      <c r="A23" s="131"/>
      <c r="B23" s="208"/>
      <c r="C23" t="s">
        <v>125</v>
      </c>
      <c r="D23" s="2"/>
      <c r="E23" s="2"/>
      <c r="F23" s="2"/>
      <c r="G23" s="2"/>
      <c r="H23" s="2"/>
      <c r="I23" s="2"/>
      <c r="J23" s="2"/>
      <c r="K23" s="2"/>
      <c r="L23" s="2"/>
      <c r="M23" s="2"/>
      <c r="N23" s="2"/>
      <c r="O23" s="2"/>
      <c r="P23" s="2"/>
      <c r="Q23" s="261"/>
      <c r="R23" s="131"/>
    </row>
    <row r="24" spans="1:18" x14ac:dyDescent="0.35">
      <c r="A24" s="131"/>
      <c r="B24" s="319"/>
      <c r="C24" s="210"/>
      <c r="D24" s="320"/>
      <c r="E24" s="320"/>
      <c r="F24" s="320"/>
      <c r="G24" s="320"/>
      <c r="H24" s="320"/>
      <c r="I24" s="320"/>
      <c r="J24" s="320"/>
      <c r="K24" s="320"/>
      <c r="L24" s="320"/>
      <c r="M24" s="320"/>
      <c r="N24" s="320"/>
      <c r="O24" s="320"/>
      <c r="P24" s="320"/>
      <c r="Q24" s="264"/>
      <c r="R24" s="131"/>
    </row>
    <row r="25" spans="1:18" ht="7.5" customHeight="1" x14ac:dyDescent="0.35">
      <c r="A25" s="131"/>
      <c r="B25" s="131"/>
      <c r="C25" s="153"/>
      <c r="D25" s="153"/>
      <c r="E25" s="153"/>
      <c r="F25" s="153"/>
      <c r="G25" s="153"/>
      <c r="H25" s="153"/>
      <c r="I25" s="153"/>
      <c r="J25" s="153"/>
      <c r="K25" s="153"/>
      <c r="L25" s="153"/>
      <c r="M25" s="153"/>
      <c r="N25" s="153"/>
      <c r="O25" s="153"/>
      <c r="P25" s="153"/>
      <c r="Q25" s="131"/>
      <c r="R25" s="131"/>
    </row>
    <row r="26" spans="1:18" x14ac:dyDescent="0.35">
      <c r="C26" s="2"/>
      <c r="D26" s="2"/>
      <c r="E26" s="2"/>
      <c r="F26" s="2"/>
      <c r="G26" s="2"/>
      <c r="H26" s="2"/>
      <c r="I26" s="2"/>
      <c r="J26" s="2"/>
      <c r="K26" s="2"/>
      <c r="L26" s="2"/>
      <c r="M26" s="2"/>
      <c r="N26" s="2"/>
      <c r="O26" s="2"/>
      <c r="P26" s="2"/>
    </row>
  </sheetData>
  <mergeCells count="3">
    <mergeCell ref="B2:Q4"/>
    <mergeCell ref="C20:N21"/>
    <mergeCell ref="C11:I11"/>
  </mergeCells>
  <hyperlinks>
    <hyperlink ref="C11:I11" r:id="rId1" location="/landing" display="Step 2: Log into aamc.org/mloc and select “Get Started Now”" xr:uid="{00000000-0004-0000-0700-000000000000}"/>
    <hyperlink ref="C9" r:id="rId2" xr:uid="{00000000-0004-0000-0700-000001000000}"/>
  </hyperlinks>
  <pageMargins left="0.7" right="0.7" top="1" bottom="0.75" header="0.05" footer="0.3"/>
  <pageSetup fitToWidth="0" fitToHeight="0" orientation="landscape" verticalDpi="0" r:id="rId3"/>
  <headerFooter>
    <oddHeader>&amp;C&amp;G</oddHeader>
    <oddFooter xml:space="preserve">&amp;COffice of Financial Aid
financialaid@med.wmich.edu * 269.337.6107 </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L50"/>
  <sheetViews>
    <sheetView workbookViewId="0">
      <selection activeCell="I20" sqref="I20"/>
    </sheetView>
  </sheetViews>
  <sheetFormatPr defaultColWidth="8.81640625" defaultRowHeight="14.5" x14ac:dyDescent="0.35"/>
  <cols>
    <col min="1" max="1" width="1.453125" customWidth="1"/>
    <col min="2" max="2" width="42.54296875" bestFit="1" customWidth="1"/>
    <col min="3" max="3" width="10.81640625" bestFit="1" customWidth="1"/>
    <col min="4" max="4" width="11.81640625" customWidth="1"/>
    <col min="5" max="5" width="11.81640625" bestFit="1" customWidth="1"/>
    <col min="6" max="6" width="12" bestFit="1" customWidth="1"/>
    <col min="7" max="7" width="1.453125" customWidth="1"/>
    <col min="8" max="8" width="1.81640625" customWidth="1"/>
    <col min="9" max="9" width="8.81640625" customWidth="1"/>
  </cols>
  <sheetData>
    <row r="1" spans="1:12" ht="7.5" customHeight="1" thickBot="1" x14ac:dyDescent="0.4">
      <c r="A1" s="111"/>
      <c r="B1" s="112"/>
      <c r="C1" s="112"/>
      <c r="D1" s="112"/>
      <c r="E1" s="112"/>
      <c r="F1" s="112"/>
      <c r="G1" s="124"/>
    </row>
    <row r="2" spans="1:12" s="56" customFormat="1" ht="23.15" customHeight="1" thickBot="1" x14ac:dyDescent="0.6">
      <c r="A2" s="165"/>
      <c r="B2" s="442" t="s">
        <v>126</v>
      </c>
      <c r="C2" s="443"/>
      <c r="D2" s="443"/>
      <c r="E2" s="443"/>
      <c r="F2" s="444"/>
      <c r="G2" s="160"/>
    </row>
    <row r="3" spans="1:12" ht="7.5" customHeight="1" x14ac:dyDescent="0.65">
      <c r="A3" s="109"/>
      <c r="B3" s="154"/>
      <c r="C3" s="155"/>
      <c r="D3" s="155"/>
      <c r="E3" s="155"/>
      <c r="F3" s="156"/>
      <c r="G3" s="118"/>
    </row>
    <row r="4" spans="1:12" x14ac:dyDescent="0.35">
      <c r="A4" s="109"/>
      <c r="B4" s="321"/>
      <c r="C4" s="326" t="s">
        <v>127</v>
      </c>
      <c r="D4" s="326" t="s">
        <v>128</v>
      </c>
      <c r="E4" s="326" t="s">
        <v>129</v>
      </c>
      <c r="F4" s="327" t="s">
        <v>130</v>
      </c>
      <c r="G4" s="118"/>
    </row>
    <row r="5" spans="1:12" ht="15" customHeight="1" x14ac:dyDescent="0.35">
      <c r="A5" s="109"/>
      <c r="B5" s="325" t="s">
        <v>131</v>
      </c>
      <c r="C5" s="39" t="s">
        <v>132</v>
      </c>
      <c r="D5" s="39" t="s">
        <v>133</v>
      </c>
      <c r="E5" s="39" t="s">
        <v>133</v>
      </c>
      <c r="F5" s="329" t="s">
        <v>133</v>
      </c>
      <c r="G5" s="118"/>
      <c r="I5" s="55"/>
    </row>
    <row r="6" spans="1:12" x14ac:dyDescent="0.35">
      <c r="A6" s="109"/>
      <c r="B6" s="325" t="s">
        <v>134</v>
      </c>
      <c r="C6" s="39" t="s">
        <v>135</v>
      </c>
      <c r="D6" s="39" t="s">
        <v>136</v>
      </c>
      <c r="E6" s="39" t="s">
        <v>137</v>
      </c>
      <c r="F6" s="329" t="s">
        <v>138</v>
      </c>
      <c r="G6" s="118"/>
      <c r="I6" s="55"/>
    </row>
    <row r="7" spans="1:12" x14ac:dyDescent="0.35">
      <c r="A7" s="109"/>
      <c r="B7" s="325" t="s">
        <v>139</v>
      </c>
      <c r="C7" s="39" t="s">
        <v>140</v>
      </c>
      <c r="D7" s="39" t="s">
        <v>141</v>
      </c>
      <c r="E7" s="39" t="s">
        <v>142</v>
      </c>
      <c r="F7" s="329" t="s">
        <v>143</v>
      </c>
      <c r="G7" s="118"/>
      <c r="I7" s="55"/>
    </row>
    <row r="8" spans="1:12" x14ac:dyDescent="0.35">
      <c r="A8" s="109"/>
      <c r="B8" s="325" t="s">
        <v>144</v>
      </c>
      <c r="C8" s="445" t="s">
        <v>145</v>
      </c>
      <c r="D8" s="445"/>
      <c r="E8" s="445"/>
      <c r="F8" s="446"/>
      <c r="G8" s="118"/>
      <c r="I8" s="55"/>
    </row>
    <row r="9" spans="1:12" x14ac:dyDescent="0.35">
      <c r="A9" s="109"/>
      <c r="B9" s="325" t="s">
        <v>146</v>
      </c>
      <c r="C9" s="39" t="s">
        <v>136</v>
      </c>
      <c r="D9" s="39" t="s">
        <v>141</v>
      </c>
      <c r="E9" s="39" t="s">
        <v>142</v>
      </c>
      <c r="F9" s="329" t="s">
        <v>143</v>
      </c>
      <c r="G9" s="118"/>
      <c r="I9" s="55"/>
    </row>
    <row r="10" spans="1:12" x14ac:dyDescent="0.35">
      <c r="A10" s="109"/>
      <c r="B10" s="325" t="s">
        <v>147</v>
      </c>
      <c r="C10" s="39" t="s">
        <v>148</v>
      </c>
      <c r="D10" s="39" t="s">
        <v>149</v>
      </c>
      <c r="E10" s="39" t="s">
        <v>150</v>
      </c>
      <c r="F10" s="329" t="s">
        <v>151</v>
      </c>
      <c r="G10" s="118"/>
      <c r="I10" s="36"/>
    </row>
    <row r="11" spans="1:12" x14ac:dyDescent="0.35">
      <c r="A11" s="109"/>
      <c r="B11" s="325" t="s">
        <v>152</v>
      </c>
      <c r="C11" s="445" t="s">
        <v>153</v>
      </c>
      <c r="D11" s="445"/>
      <c r="E11" s="445"/>
      <c r="F11" s="446"/>
      <c r="G11" s="118"/>
      <c r="L11" t="s">
        <v>154</v>
      </c>
    </row>
    <row r="12" spans="1:12" ht="2.5" customHeight="1" x14ac:dyDescent="0.35">
      <c r="A12" s="109"/>
      <c r="B12" s="330"/>
      <c r="C12" s="440"/>
      <c r="D12" s="440"/>
      <c r="E12" s="440"/>
      <c r="F12" s="441"/>
      <c r="G12" s="118"/>
      <c r="I12" s="55"/>
    </row>
    <row r="13" spans="1:12" ht="7.5" customHeight="1" x14ac:dyDescent="0.35">
      <c r="A13" s="109"/>
      <c r="B13" s="157"/>
      <c r="C13" s="158"/>
      <c r="D13" s="158"/>
      <c r="E13" s="158"/>
      <c r="F13" s="158"/>
      <c r="G13" s="144"/>
      <c r="I13" s="55"/>
    </row>
    <row r="14" spans="1:12" s="56" customFormat="1" ht="23.15" customHeight="1" thickBot="1" x14ac:dyDescent="0.6">
      <c r="A14" s="165"/>
      <c r="B14" s="442" t="s">
        <v>155</v>
      </c>
      <c r="C14" s="443"/>
      <c r="D14" s="443"/>
      <c r="E14" s="443"/>
      <c r="F14" s="444"/>
      <c r="G14" s="160"/>
      <c r="I14" s="57"/>
    </row>
    <row r="15" spans="1:12" ht="7.5" customHeight="1" x14ac:dyDescent="0.65">
      <c r="A15" s="109"/>
      <c r="B15" s="159"/>
      <c r="C15" s="159"/>
      <c r="D15" s="159"/>
      <c r="E15" s="159"/>
      <c r="F15" s="159"/>
      <c r="G15" s="211"/>
      <c r="I15" s="55"/>
    </row>
    <row r="16" spans="1:12" x14ac:dyDescent="0.35">
      <c r="A16" s="109"/>
      <c r="B16" s="321"/>
      <c r="C16" s="326" t="s">
        <v>127</v>
      </c>
      <c r="D16" s="326" t="s">
        <v>128</v>
      </c>
      <c r="E16" s="326" t="s">
        <v>129</v>
      </c>
      <c r="F16" s="327" t="s">
        <v>130</v>
      </c>
      <c r="G16" s="118"/>
    </row>
    <row r="17" spans="1:7" x14ac:dyDescent="0.35">
      <c r="A17" s="109"/>
      <c r="B17" s="325" t="s">
        <v>134</v>
      </c>
      <c r="C17" s="199" t="s">
        <v>156</v>
      </c>
      <c r="D17" s="199" t="s">
        <v>156</v>
      </c>
      <c r="E17" s="199" t="s">
        <v>157</v>
      </c>
      <c r="F17" s="328" t="s">
        <v>158</v>
      </c>
      <c r="G17" s="118"/>
    </row>
    <row r="18" spans="1:7" x14ac:dyDescent="0.35">
      <c r="A18" s="109"/>
      <c r="B18" s="325" t="s">
        <v>139</v>
      </c>
      <c r="C18" s="39" t="s">
        <v>159</v>
      </c>
      <c r="D18" s="39" t="s">
        <v>159</v>
      </c>
      <c r="E18" s="39" t="s">
        <v>160</v>
      </c>
      <c r="F18" s="329" t="s">
        <v>161</v>
      </c>
      <c r="G18" s="118"/>
    </row>
    <row r="19" spans="1:7" x14ac:dyDescent="0.35">
      <c r="A19" s="109"/>
      <c r="B19" s="325" t="s">
        <v>144</v>
      </c>
      <c r="C19" s="445" t="s">
        <v>145</v>
      </c>
      <c r="D19" s="445"/>
      <c r="E19" s="445"/>
      <c r="F19" s="446"/>
      <c r="G19" s="118"/>
    </row>
    <row r="20" spans="1:7" x14ac:dyDescent="0.35">
      <c r="A20" s="109"/>
      <c r="B20" s="325" t="s">
        <v>146</v>
      </c>
      <c r="C20" s="39" t="s">
        <v>159</v>
      </c>
      <c r="D20" s="39" t="s">
        <v>159</v>
      </c>
      <c r="E20" s="39" t="s">
        <v>160</v>
      </c>
      <c r="F20" s="329" t="s">
        <v>161</v>
      </c>
      <c r="G20" s="118"/>
    </row>
    <row r="21" spans="1:7" x14ac:dyDescent="0.35">
      <c r="A21" s="109"/>
      <c r="B21" s="325" t="s">
        <v>147</v>
      </c>
      <c r="C21" s="39" t="s">
        <v>162</v>
      </c>
      <c r="D21" s="39" t="s">
        <v>162</v>
      </c>
      <c r="E21" s="39" t="s">
        <v>163</v>
      </c>
      <c r="F21" s="329" t="s">
        <v>164</v>
      </c>
      <c r="G21" s="118"/>
    </row>
    <row r="22" spans="1:7" x14ac:dyDescent="0.35">
      <c r="A22" s="109"/>
      <c r="B22" s="325" t="s">
        <v>152</v>
      </c>
      <c r="C22" s="445" t="s">
        <v>153</v>
      </c>
      <c r="D22" s="445"/>
      <c r="E22" s="445"/>
      <c r="F22" s="446"/>
      <c r="G22" s="118"/>
    </row>
    <row r="23" spans="1:7" x14ac:dyDescent="0.35">
      <c r="A23" s="109"/>
      <c r="B23" s="450" t="s">
        <v>165</v>
      </c>
      <c r="C23" s="451"/>
      <c r="D23" s="451"/>
      <c r="E23" s="451"/>
      <c r="F23" s="452"/>
      <c r="G23" s="118"/>
    </row>
    <row r="24" spans="1:7" ht="6.65" customHeight="1" x14ac:dyDescent="0.35">
      <c r="A24" s="109"/>
      <c r="B24" s="157"/>
      <c r="C24" s="158"/>
      <c r="D24" s="158"/>
      <c r="E24" s="158"/>
      <c r="F24" s="158"/>
      <c r="G24" s="144"/>
    </row>
    <row r="25" spans="1:7" s="56" customFormat="1" ht="23.15" customHeight="1" thickBot="1" x14ac:dyDescent="0.6">
      <c r="A25" s="166"/>
      <c r="B25" s="447" t="s">
        <v>166</v>
      </c>
      <c r="C25" s="448"/>
      <c r="D25" s="448"/>
      <c r="E25" s="448"/>
      <c r="F25" s="449"/>
      <c r="G25" s="160"/>
    </row>
    <row r="26" spans="1:7" ht="7.5" customHeight="1" x14ac:dyDescent="0.65">
      <c r="A26" s="109"/>
      <c r="B26" s="159"/>
      <c r="C26" s="159"/>
      <c r="D26" s="159"/>
      <c r="E26" s="159"/>
      <c r="F26" s="159"/>
      <c r="G26" s="118"/>
    </row>
    <row r="27" spans="1:7" x14ac:dyDescent="0.35">
      <c r="A27" s="109"/>
      <c r="B27" s="321" t="s">
        <v>167</v>
      </c>
      <c r="C27" s="322" t="s">
        <v>168</v>
      </c>
      <c r="D27" s="323"/>
      <c r="E27" s="323"/>
      <c r="F27" s="324"/>
      <c r="G27" s="118"/>
    </row>
    <row r="28" spans="1:7" x14ac:dyDescent="0.35">
      <c r="A28" s="109"/>
      <c r="B28" s="325" t="s">
        <v>169</v>
      </c>
      <c r="C28" s="453" t="s">
        <v>168</v>
      </c>
      <c r="D28" s="454"/>
      <c r="E28" s="454"/>
      <c r="F28" s="455"/>
      <c r="G28" s="118"/>
    </row>
    <row r="29" spans="1:7" x14ac:dyDescent="0.35">
      <c r="A29" s="109"/>
      <c r="B29" s="325" t="s">
        <v>170</v>
      </c>
      <c r="C29" s="16" t="s">
        <v>171</v>
      </c>
      <c r="F29" s="261"/>
      <c r="G29" s="118"/>
    </row>
    <row r="30" spans="1:7" x14ac:dyDescent="0.35">
      <c r="A30" s="109"/>
      <c r="B30" s="456" t="s">
        <v>172</v>
      </c>
      <c r="C30" s="457"/>
      <c r="D30" s="457"/>
      <c r="E30" s="457"/>
      <c r="F30" s="458"/>
      <c r="G30" s="118"/>
    </row>
    <row r="31" spans="1:7" x14ac:dyDescent="0.35">
      <c r="A31" s="109"/>
      <c r="B31" s="459"/>
      <c r="C31" s="460"/>
      <c r="D31" s="460"/>
      <c r="E31" s="460"/>
      <c r="F31" s="461"/>
      <c r="G31" s="118"/>
    </row>
    <row r="32" spans="1:7" ht="59.5" customHeight="1" x14ac:dyDescent="0.35">
      <c r="A32" s="109"/>
      <c r="B32" s="462"/>
      <c r="C32" s="463"/>
      <c r="D32" s="463"/>
      <c r="E32" s="463"/>
      <c r="F32" s="464"/>
      <c r="G32" s="118"/>
    </row>
    <row r="33" spans="1:7" ht="7.5" customHeight="1" x14ac:dyDescent="0.35">
      <c r="A33" s="109"/>
      <c r="B33" s="140"/>
      <c r="C33" s="140"/>
      <c r="D33" s="140"/>
      <c r="E33" s="140"/>
      <c r="F33" s="140"/>
      <c r="G33" s="144"/>
    </row>
    <row r="34" spans="1:7" s="56" customFormat="1" ht="23.15" customHeight="1" thickBot="1" x14ac:dyDescent="0.6">
      <c r="A34" s="167"/>
      <c r="B34" s="447" t="s">
        <v>173</v>
      </c>
      <c r="C34" s="448"/>
      <c r="D34" s="448"/>
      <c r="E34" s="448"/>
      <c r="F34" s="449"/>
      <c r="G34" s="161"/>
    </row>
    <row r="35" spans="1:7" ht="7.5" customHeight="1" x14ac:dyDescent="0.65">
      <c r="A35" s="168"/>
      <c r="B35" s="159"/>
      <c r="C35" s="159"/>
      <c r="D35" s="159"/>
      <c r="E35" s="159"/>
      <c r="F35" s="159"/>
      <c r="G35" s="162"/>
    </row>
    <row r="36" spans="1:7" x14ac:dyDescent="0.35">
      <c r="A36" s="168"/>
      <c r="B36" s="40" t="s">
        <v>174</v>
      </c>
      <c r="C36" s="41" t="s">
        <v>175</v>
      </c>
      <c r="D36" s="209"/>
      <c r="E36" s="41"/>
      <c r="F36" s="42"/>
      <c r="G36" s="118"/>
    </row>
    <row r="37" spans="1:7" x14ac:dyDescent="0.35">
      <c r="A37" s="168"/>
      <c r="B37" s="43" t="s">
        <v>176</v>
      </c>
      <c r="C37" s="16" t="s">
        <v>177</v>
      </c>
      <c r="E37" s="16"/>
      <c r="F37" s="44"/>
      <c r="G37" s="118"/>
    </row>
    <row r="38" spans="1:7" x14ac:dyDescent="0.35">
      <c r="A38" s="168"/>
      <c r="B38" s="43" t="s">
        <v>178</v>
      </c>
      <c r="C38" s="16"/>
      <c r="E38" s="16"/>
      <c r="F38" s="44"/>
      <c r="G38" s="118"/>
    </row>
    <row r="39" spans="1:7" x14ac:dyDescent="0.35">
      <c r="A39" s="168"/>
      <c r="B39" s="43"/>
      <c r="C39" s="1" t="s">
        <v>179</v>
      </c>
      <c r="E39" s="16"/>
      <c r="F39" s="44"/>
      <c r="G39" s="118"/>
    </row>
    <row r="40" spans="1:7" x14ac:dyDescent="0.35">
      <c r="A40" s="168"/>
      <c r="B40" s="48" t="s">
        <v>180</v>
      </c>
      <c r="C40" s="58" t="s">
        <v>181</v>
      </c>
      <c r="G40" s="163"/>
    </row>
    <row r="41" spans="1:7" x14ac:dyDescent="0.35">
      <c r="A41" s="168"/>
      <c r="B41" s="201" t="s">
        <v>182</v>
      </c>
      <c r="G41" s="163"/>
    </row>
    <row r="42" spans="1:7" x14ac:dyDescent="0.35">
      <c r="A42" s="168"/>
      <c r="B42" s="201"/>
      <c r="C42" s="1" t="s">
        <v>183</v>
      </c>
      <c r="E42" s="49"/>
      <c r="F42" s="50"/>
      <c r="G42" s="164"/>
    </row>
    <row r="43" spans="1:7" x14ac:dyDescent="0.35">
      <c r="A43" s="168"/>
      <c r="B43" s="208"/>
      <c r="C43" s="16" t="s">
        <v>184</v>
      </c>
      <c r="F43" s="47"/>
      <c r="G43" s="118"/>
    </row>
    <row r="44" spans="1:7" x14ac:dyDescent="0.35">
      <c r="A44" s="168"/>
      <c r="B44" s="48" t="s">
        <v>185</v>
      </c>
      <c r="C44" s="58" t="s">
        <v>186</v>
      </c>
      <c r="E44" s="1"/>
      <c r="F44" s="51"/>
      <c r="G44" s="118"/>
    </row>
    <row r="45" spans="1:7" x14ac:dyDescent="0.35">
      <c r="A45" s="168"/>
      <c r="B45" s="198" t="s">
        <v>187</v>
      </c>
      <c r="E45" s="16"/>
      <c r="F45" s="44"/>
      <c r="G45" s="118"/>
    </row>
    <row r="46" spans="1:7" x14ac:dyDescent="0.35">
      <c r="A46" s="168"/>
      <c r="B46" s="198" t="s">
        <v>188</v>
      </c>
      <c r="C46" s="1" t="s">
        <v>189</v>
      </c>
      <c r="F46" s="47"/>
      <c r="G46" s="118"/>
    </row>
    <row r="47" spans="1:7" x14ac:dyDescent="0.35">
      <c r="A47" s="168"/>
      <c r="B47" s="43" t="s">
        <v>190</v>
      </c>
      <c r="C47" s="202" t="s">
        <v>191</v>
      </c>
      <c r="E47" s="1"/>
      <c r="F47" s="51"/>
      <c r="G47" s="118"/>
    </row>
    <row r="48" spans="1:7" x14ac:dyDescent="0.35">
      <c r="A48" s="168"/>
      <c r="B48" s="208"/>
      <c r="C48" s="16" t="s">
        <v>192</v>
      </c>
      <c r="E48" s="16"/>
      <c r="F48" s="44"/>
      <c r="G48" s="118"/>
    </row>
    <row r="49" spans="1:7" ht="5.5" customHeight="1" x14ac:dyDescent="0.35">
      <c r="A49" s="168"/>
      <c r="B49" s="52"/>
      <c r="C49" s="53"/>
      <c r="D49" s="210"/>
      <c r="E49" s="53"/>
      <c r="F49" s="54"/>
      <c r="G49" s="118"/>
    </row>
    <row r="50" spans="1:7" ht="7.5" customHeight="1" x14ac:dyDescent="0.35">
      <c r="A50" s="169"/>
      <c r="B50" s="140"/>
      <c r="C50" s="140"/>
      <c r="D50" s="140"/>
      <c r="E50" s="140"/>
      <c r="F50" s="140"/>
      <c r="G50" s="144"/>
    </row>
  </sheetData>
  <mergeCells count="12">
    <mergeCell ref="C12:F12"/>
    <mergeCell ref="B2:F2"/>
    <mergeCell ref="C8:F8"/>
    <mergeCell ref="C11:F11"/>
    <mergeCell ref="B34:F34"/>
    <mergeCell ref="B14:F14"/>
    <mergeCell ref="C19:F19"/>
    <mergeCell ref="B25:F25"/>
    <mergeCell ref="C22:F22"/>
    <mergeCell ref="B23:F23"/>
    <mergeCell ref="C28:F28"/>
    <mergeCell ref="B30:F32"/>
  </mergeCells>
  <hyperlinks>
    <hyperlink ref="B45" r:id="rId1" xr:uid="{00000000-0004-0000-0800-000000000000}"/>
    <hyperlink ref="B46" r:id="rId2" xr:uid="{00000000-0004-0000-0800-000001000000}"/>
    <hyperlink ref="B47" r:id="rId3" xr:uid="{00000000-0004-0000-0800-000002000000}"/>
    <hyperlink ref="C43" r:id="rId4" display="AAMC Cost of Applying for Medical Residency" xr:uid="{00000000-0004-0000-0800-000004000000}"/>
    <hyperlink ref="C48" r:id="rId5" xr:uid="{00000000-0004-0000-0800-000005000000}"/>
    <hyperlink ref="C47" r:id="rId6" display="AAMC Loan Forgiveness, Loan Repyament" xr:uid="{00000000-0004-0000-0800-000006000000}"/>
    <hyperlink ref="B38" r:id="rId7" xr:uid="{00000000-0004-0000-0800-000007000000}"/>
    <hyperlink ref="B41" r:id="rId8" xr:uid="{00000000-0004-0000-0800-000008000000}"/>
    <hyperlink ref="B37" r:id="rId9" xr:uid="{00000000-0004-0000-0800-000009000000}"/>
    <hyperlink ref="C40" r:id="rId10" location="fees" xr:uid="{00000000-0004-0000-0800-00000A000000}"/>
    <hyperlink ref="C37" r:id="rId11" xr:uid="{00000000-0004-0000-0800-00000B000000}"/>
    <hyperlink ref="C44" r:id="rId12" display="AAMC Cost of Interview for Residency" xr:uid="{00000000-0004-0000-0800-00000C000000}"/>
    <hyperlink ref="C28:F28" r:id="rId13" display="Student Portal&gt;Student Account Info-make payment" xr:uid="{00000000-0004-0000-0800-00000D000000}"/>
    <hyperlink ref="C27" r:id="rId14" xr:uid="{00000000-0004-0000-0800-00000E000000}"/>
    <hyperlink ref="C29" r:id="rId15" xr:uid="{00000000-0004-0000-0800-00000F000000}"/>
  </hyperlinks>
  <pageMargins left="0.7" right="0.7" top="1" bottom="0.75" header="0.05" footer="0.3"/>
  <pageSetup scale="95" orientation="portrait" verticalDpi="360" r:id="rId16"/>
  <headerFooter>
    <oddHeader>&amp;C&amp;G</oddHeader>
    <oddFooter xml:space="preserve">&amp;COffice of Financial Aid
financialaid@med.wmich.edu * 269.337.6107 </oddFooter>
  </headerFooter>
  <legacyDrawingHF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e508931-3072-48d1-96aa-fae93405d5e3">
      <Terms xmlns="http://schemas.microsoft.com/office/infopath/2007/PartnerControls"/>
    </lcf76f155ced4ddcb4097134ff3c332f>
    <TaxCatchAll xmlns="462bfaa9-b4b9-46c4-bd23-7571ddfe752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4EFE6AA8D15F440912AF17A548E2A6A" ma:contentTypeVersion="12" ma:contentTypeDescription="Create a new document." ma:contentTypeScope="" ma:versionID="b31bbd682813e8981d4848017a7ba61a">
  <xsd:schema xmlns:xsd="http://www.w3.org/2001/XMLSchema" xmlns:xs="http://www.w3.org/2001/XMLSchema" xmlns:p="http://schemas.microsoft.com/office/2006/metadata/properties" xmlns:ns2="6e508931-3072-48d1-96aa-fae93405d5e3" xmlns:ns3="462bfaa9-b4b9-46c4-bd23-7571ddfe752e" targetNamespace="http://schemas.microsoft.com/office/2006/metadata/properties" ma:root="true" ma:fieldsID="6a64e1054ec3c784840543db82ea3eee" ns2:_="" ns3:_="">
    <xsd:import namespace="6e508931-3072-48d1-96aa-fae93405d5e3"/>
    <xsd:import namespace="462bfaa9-b4b9-46c4-bd23-7571ddfe75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508931-3072-48d1-96aa-fae93405d5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8fb9118-eec7-4176-a7cf-f9126b1d956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bfaa9-b4b9-46c4-bd23-7571ddfe752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74b919f-4602-4607-b394-258a1bf23682}" ma:internalName="TaxCatchAll" ma:showField="CatchAllData" ma:web="462bfaa9-b4b9-46c4-bd23-7571ddfe75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707081-EE14-460A-A0BD-54F5C854837B}">
  <ds:schemaRefs>
    <ds:schemaRef ds:uri="http://schemas.microsoft.com/office/2006/metadata/properties"/>
    <ds:schemaRef ds:uri="http://schemas.microsoft.com/office/infopath/2007/PartnerControls"/>
    <ds:schemaRef ds:uri="6e508931-3072-48d1-96aa-fae93405d5e3"/>
    <ds:schemaRef ds:uri="462bfaa9-b4b9-46c4-bd23-7571ddfe752e"/>
  </ds:schemaRefs>
</ds:datastoreItem>
</file>

<file path=customXml/itemProps2.xml><?xml version="1.0" encoding="utf-8"?>
<ds:datastoreItem xmlns:ds="http://schemas.openxmlformats.org/officeDocument/2006/customXml" ds:itemID="{4D6E0AB0-9113-47C5-8E97-C6C7E936E5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508931-3072-48d1-96aa-fae93405d5e3"/>
    <ds:schemaRef ds:uri="462bfaa9-b4b9-46c4-bd23-7571ddfe75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9BC4D7-35A2-4C8E-BC7F-78B34E3AD3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Expense Planner</vt:lpstr>
      <vt:lpstr>M1 Loan Planner</vt:lpstr>
      <vt:lpstr>M2 Loan Planner</vt:lpstr>
      <vt:lpstr>M3 Loan Planner</vt:lpstr>
      <vt:lpstr>M4 Loan Planner</vt:lpstr>
      <vt:lpstr>PLUS Instructions</vt:lpstr>
      <vt:lpstr>Loan Review </vt:lpstr>
      <vt:lpstr>What's Next</vt:lpstr>
      <vt:lpstr>Revision Instructions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Catherine.Jones@med.wmich.edu</dc:creator>
  <cp:keywords/>
  <dc:description/>
  <cp:lastModifiedBy>Emily Welch</cp:lastModifiedBy>
  <cp:revision/>
  <dcterms:created xsi:type="dcterms:W3CDTF">2015-12-21T17:58:00Z</dcterms:created>
  <dcterms:modified xsi:type="dcterms:W3CDTF">2026-02-18T20:59:18Z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0x01010074EFE6AA8D15F440912AF17A548E2A6A</vt:lpwstr>
  </property>
  <property fmtid="{D5CDD505-2E9C-101B-9397-08002B2CF9AE}" pid="3" name="MediaServiceImageTags">
    <vt:lpwstr/>
  </property>
</Properties>
</file>